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从这里开始" sheetId="1" state="visible" r:id="rId3"/>
    <sheet name="单班次" sheetId="2" state="visible" r:id="rId4"/>
    <sheet name="每周跟踪" sheetId="3" state="visible" r:id="rId5"/>
    <sheet name="六大损失" sheetId="4" state="visible" r:id="rId6"/>
    <sheet name="目标计算器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5" authorId="0">
      <text>
        <r>
          <rPr>
            <sz val="10"/>
            <rFont val="Noto Sans CJK SC"/>
            <family val="2"/>
          </rPr>
          <t xml:space="preserve">整个班次时间 — 例如 </t>
        </r>
        <r>
          <rPr>
            <sz val="10"/>
            <rFont val="Arial"/>
            <family val="2"/>
          </rPr>
          <t xml:space="preserve">8 </t>
        </r>
        <r>
          <rPr>
            <sz val="10"/>
            <rFont val="Noto Sans CJK SC"/>
            <family val="2"/>
          </rPr>
          <t xml:space="preserve">小时 </t>
        </r>
        <r>
          <rPr>
            <sz val="10"/>
            <rFont val="Arial"/>
            <family val="2"/>
          </rPr>
          <t xml:space="preserve">= 480 </t>
        </r>
        <r>
          <rPr>
            <sz val="10"/>
            <rFont val="Noto Sans CJK SC"/>
            <family val="2"/>
          </rPr>
          <t xml:space="preserve">分钟</t>
        </r>
      </text>
    </comment>
    <comment ref="B6" authorId="0">
      <text>
        <r>
          <rPr>
            <sz val="10"/>
            <rFont val="Noto Sans CJK SC"/>
            <family val="2"/>
          </rPr>
          <t xml:space="preserve">午餐 </t>
        </r>
        <r>
          <rPr>
            <sz val="10"/>
            <rFont val="Arial"/>
            <family val="2"/>
          </rPr>
          <t xml:space="preserve">+ </t>
        </r>
        <r>
          <rPr>
            <sz val="10"/>
            <rFont val="Noto Sans CJK SC"/>
            <family val="2"/>
          </rPr>
          <t xml:space="preserve">已安排的休息</t>
        </r>
      </text>
    </comment>
    <comment ref="B7" authorId="0">
      <text>
        <r>
          <rPr>
            <sz val="10"/>
            <rFont val="Noto Sans CJK SC"/>
            <family val="2"/>
          </rPr>
          <t xml:space="preserve">班次期间的预防性维护</t>
        </r>
      </text>
    </comment>
    <comment ref="B8" authorId="0">
      <text>
        <r>
          <rPr>
            <sz val="10"/>
            <rFont val="Noto Sans CJK SC"/>
            <family val="2"/>
          </rPr>
          <t xml:space="preserve">故障、等待物料、换型超时</t>
        </r>
      </text>
    </comment>
    <comment ref="B9" authorId="0">
      <text>
        <r>
          <rPr>
            <sz val="10"/>
            <rFont val="Noto Sans CJK SC"/>
            <family val="2"/>
          </rPr>
          <t xml:space="preserve">最快节拍 — 机器规格或最佳表现</t>
        </r>
      </text>
    </comment>
    <comment ref="B10" authorId="0">
      <text>
        <r>
          <rPr>
            <sz val="10"/>
            <rFont val="Noto Sans CJK SC"/>
            <family val="2"/>
          </rPr>
          <t xml:space="preserve">总产量包括合格品和报废品</t>
        </r>
      </text>
    </comment>
    <comment ref="B11" authorId="0">
      <text>
        <r>
          <rPr>
            <sz val="10"/>
            <rFont val="Noto Sans CJK SC"/>
            <family val="2"/>
          </rPr>
          <t xml:space="preserve">缺陷、报废、需返修的产品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25" authorId="0">
      <text>
        <r>
          <rPr>
            <sz val="10"/>
            <rFont val="Noto Sans CJK SC"/>
            <family val="2"/>
          </rPr>
          <t xml:space="preserve">输入您的生产线每小时附加值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6" authorId="0">
      <text>
        <r>
          <rPr>
            <sz val="10"/>
            <rFont val="Noto Sans CJK SC"/>
            <family val="2"/>
          </rPr>
          <t xml:space="preserve">输入班次总时长</t>
        </r>
        <r>
          <rPr>
            <sz val="10"/>
            <rFont val="Arial"/>
            <family val="2"/>
          </rPr>
          <t xml:space="preserve">(</t>
        </r>
        <r>
          <rPr>
            <sz val="10"/>
            <rFont val="Noto Sans CJK SC"/>
            <family val="2"/>
          </rPr>
          <t xml:space="preserve">分钟</t>
        </r>
        <r>
          <rPr>
            <sz val="10"/>
            <rFont val="Arial"/>
            <family val="2"/>
          </rPr>
          <t xml:space="preserve">)</t>
        </r>
        <r>
          <rPr>
            <sz val="10"/>
            <rFont val="Noto Sans CJK SC"/>
            <family val="2"/>
          </rPr>
          <t xml:space="preserve">例如 </t>
        </r>
        <r>
          <rPr>
            <sz val="10"/>
            <rFont val="Arial"/>
            <family val="2"/>
          </rPr>
          <t xml:space="preserve">8 </t>
        </r>
        <r>
          <rPr>
            <sz val="10"/>
            <rFont val="Noto Sans CJK SC"/>
            <family val="2"/>
          </rPr>
          <t xml:space="preserve">小时 </t>
        </r>
        <r>
          <rPr>
            <sz val="10"/>
            <rFont val="Arial"/>
            <family val="2"/>
          </rPr>
          <t xml:space="preserve">= 480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5" authorId="0">
      <text>
        <r>
          <rPr>
            <sz val="10"/>
            <rFont val="Noto Sans CJK SC"/>
            <family val="2"/>
          </rPr>
          <t xml:space="preserve">您今天测量的 </t>
        </r>
        <r>
          <rPr>
            <sz val="10"/>
            <rFont val="Arial"/>
            <family val="2"/>
          </rPr>
          <t xml:space="preserve">OEE</t>
        </r>
      </text>
    </comment>
    <comment ref="B6" authorId="0">
      <text>
        <r>
          <rPr>
            <sz val="10"/>
            <rFont val="Noto Sans CJK SC"/>
            <family val="2"/>
          </rPr>
          <t xml:space="preserve">生产线每运行小时产生多少</t>
        </r>
      </text>
    </comment>
    <comment ref="B7" authorId="0">
      <text>
        <r>
          <rPr>
            <sz val="10"/>
            <rFont val="Noto Sans CJK SC"/>
            <family val="2"/>
          </rPr>
          <t xml:space="preserve">每年生产小时数</t>
        </r>
        <r>
          <rPr>
            <sz val="10"/>
            <rFont val="Arial"/>
            <family val="2"/>
          </rPr>
          <t xml:space="preserve">(</t>
        </r>
        <r>
          <rPr>
            <sz val="10"/>
            <rFont val="Noto Sans CJK SC"/>
            <family val="2"/>
          </rPr>
          <t xml:space="preserve">典型值 </t>
        </r>
        <r>
          <rPr>
            <sz val="10"/>
            <rFont val="Arial"/>
            <family val="2"/>
          </rPr>
          <t xml:space="preserve">4000-5000)</t>
        </r>
      </text>
    </comment>
  </commentList>
</comments>
</file>

<file path=xl/sharedStrings.xml><?xml version="1.0" encoding="utf-8"?>
<sst xmlns="http://schemas.openxmlformats.org/spreadsheetml/2006/main" count="206" uniqueCount="192">
  <si>
    <r>
      <rPr>
        <b val="true"/>
        <sz val="20"/>
        <color rgb="FFEB352C"/>
        <rFont val="Microsoft YaHei"/>
        <family val="0"/>
        <charset val="1"/>
      </rPr>
      <t xml:space="preserve">TeepTrak OEE </t>
    </r>
    <r>
      <rPr>
        <b val="true"/>
        <sz val="20"/>
        <color rgb="FFEB352C"/>
        <rFont val="Noto Sans CJK SC"/>
        <family val="2"/>
      </rPr>
      <t xml:space="preserve">计算器 — 免费模板</t>
    </r>
  </si>
  <si>
    <r>
      <rPr>
        <i val="true"/>
        <sz val="12"/>
        <color rgb="FF232120"/>
        <rFont val="Microsoft YaHei"/>
        <family val="0"/>
        <charset val="1"/>
      </rPr>
      <t xml:space="preserve">3 </t>
    </r>
    <r>
      <rPr>
        <i val="true"/>
        <sz val="12"/>
        <color rgb="FF232120"/>
        <rFont val="Noto Sans CJK SC"/>
        <family val="2"/>
      </rPr>
      <t xml:space="preserve">分钟计算您的设备综合效率</t>
    </r>
    <r>
      <rPr>
        <i val="true"/>
        <sz val="12"/>
        <color rgb="FF232120"/>
        <rFont val="Microsoft YaHei"/>
        <family val="0"/>
        <charset val="1"/>
      </rPr>
      <t xml:space="preserve">(OEE)</t>
    </r>
  </si>
  <si>
    <t xml:space="preserve">如何使用本计算器</t>
  </si>
  <si>
    <r>
      <rPr>
        <b val="true"/>
        <sz val="11"/>
        <color rgb="FFEB352C"/>
        <rFont val="Noto Sans CJK SC"/>
        <family val="2"/>
      </rPr>
      <t xml:space="preserve">第</t>
    </r>
    <r>
      <rPr>
        <b val="true"/>
        <sz val="11"/>
        <color rgb="FFEB352C"/>
        <rFont val="Microsoft YaHei"/>
        <family val="0"/>
        <charset val="1"/>
      </rPr>
      <t xml:space="preserve">1</t>
    </r>
    <r>
      <rPr>
        <b val="true"/>
        <sz val="11"/>
        <color rgb="FFEB352C"/>
        <rFont val="Noto Sans CJK SC"/>
        <family val="2"/>
      </rPr>
      <t xml:space="preserve">步</t>
    </r>
  </si>
  <si>
    <t xml:space="preserve">转到「单班次」工作表</t>
  </si>
  <si>
    <r>
      <rPr>
        <sz val="10"/>
        <color rgb="FF232120"/>
        <rFont val="Noto Sans CJK SC"/>
        <family val="2"/>
      </rPr>
      <t xml:space="preserve">从这里开始计算一个生产班次的 </t>
    </r>
    <r>
      <rPr>
        <sz val="10"/>
        <color rgb="FF232120"/>
        <rFont val="Microsoft YaHei"/>
        <family val="0"/>
        <charset val="1"/>
      </rPr>
      <t xml:space="preserve">OEE</t>
    </r>
  </si>
  <si>
    <r>
      <rPr>
        <b val="true"/>
        <sz val="11"/>
        <color rgb="FFEB352C"/>
        <rFont val="Noto Sans CJK SC"/>
        <family val="2"/>
      </rPr>
      <t xml:space="preserve">第</t>
    </r>
    <r>
      <rPr>
        <b val="true"/>
        <sz val="11"/>
        <color rgb="FFEB352C"/>
        <rFont val="Microsoft YaHei"/>
        <family val="0"/>
        <charset val="1"/>
      </rPr>
      <t xml:space="preserve">2</t>
    </r>
    <r>
      <rPr>
        <b val="true"/>
        <sz val="11"/>
        <color rgb="FFEB352C"/>
        <rFont val="Noto Sans CJK SC"/>
        <family val="2"/>
      </rPr>
      <t xml:space="preserve">步</t>
    </r>
  </si>
  <si>
    <t xml:space="preserve">仅填写黄色单元格</t>
  </si>
  <si>
    <t xml:space="preserve">其他单元格自动计算</t>
  </si>
  <si>
    <r>
      <rPr>
        <b val="true"/>
        <sz val="11"/>
        <color rgb="FFEB352C"/>
        <rFont val="Noto Sans CJK SC"/>
        <family val="2"/>
      </rPr>
      <t xml:space="preserve">第</t>
    </r>
    <r>
      <rPr>
        <b val="true"/>
        <sz val="11"/>
        <color rgb="FFEB352C"/>
        <rFont val="Microsoft YaHei"/>
        <family val="0"/>
        <charset val="1"/>
      </rPr>
      <t xml:space="preserve">3</t>
    </r>
    <r>
      <rPr>
        <b val="true"/>
        <sz val="11"/>
        <color rgb="FFEB352C"/>
        <rFont val="Noto Sans CJK SC"/>
        <family val="2"/>
      </rPr>
      <t xml:space="preserve">步</t>
    </r>
  </si>
  <si>
    <r>
      <rPr>
        <b val="true"/>
        <sz val="11"/>
        <rFont val="Noto Sans CJK SC"/>
        <family val="2"/>
      </rPr>
      <t xml:space="preserve">查看您的 </t>
    </r>
    <r>
      <rPr>
        <b val="true"/>
        <sz val="11"/>
        <rFont val="Microsoft YaHei"/>
        <family val="0"/>
        <charset val="1"/>
      </rPr>
      <t xml:space="preserve">OEE </t>
    </r>
    <r>
      <rPr>
        <b val="true"/>
        <sz val="11"/>
        <rFont val="Noto Sans CJK SC"/>
        <family val="2"/>
      </rPr>
      <t xml:space="preserve">分数</t>
    </r>
  </si>
  <si>
    <r>
      <rPr>
        <sz val="10"/>
        <color rgb="FF232120"/>
        <rFont val="Noto Sans CJK SC"/>
        <family val="2"/>
      </rPr>
      <t xml:space="preserve">总分和每个分量</t>
    </r>
    <r>
      <rPr>
        <sz val="10"/>
        <color rgb="FF232120"/>
        <rFont val="Microsoft YaHei"/>
        <family val="0"/>
        <charset val="1"/>
      </rPr>
      <t xml:space="preserve">(</t>
    </r>
    <r>
      <rPr>
        <sz val="10"/>
        <color rgb="FF232120"/>
        <rFont val="Noto Sans CJK SC"/>
        <family val="2"/>
      </rPr>
      <t xml:space="preserve">可用率、性能率、质量率</t>
    </r>
    <r>
      <rPr>
        <sz val="10"/>
        <color rgb="FF232120"/>
        <rFont val="Microsoft YaHei"/>
        <family val="0"/>
        <charset val="1"/>
      </rPr>
      <t xml:space="preserve">)</t>
    </r>
    <r>
      <rPr>
        <sz val="10"/>
        <color rgb="FF232120"/>
        <rFont val="Noto Sans CJK SC"/>
        <family val="2"/>
      </rPr>
      <t xml:space="preserve">均已显示</t>
    </r>
  </si>
  <si>
    <r>
      <rPr>
        <b val="true"/>
        <sz val="11"/>
        <color rgb="FFEB352C"/>
        <rFont val="Noto Sans CJK SC"/>
        <family val="2"/>
      </rPr>
      <t xml:space="preserve">第</t>
    </r>
    <r>
      <rPr>
        <b val="true"/>
        <sz val="11"/>
        <color rgb="FFEB352C"/>
        <rFont val="Microsoft YaHei"/>
        <family val="0"/>
        <charset val="1"/>
      </rPr>
      <t xml:space="preserve">4</t>
    </r>
    <r>
      <rPr>
        <b val="true"/>
        <sz val="11"/>
        <color rgb="FFEB352C"/>
        <rFont val="Noto Sans CJK SC"/>
        <family val="2"/>
      </rPr>
      <t xml:space="preserve">步</t>
    </r>
  </si>
  <si>
    <t xml:space="preserve">尝试「每周跟踪」</t>
  </si>
  <si>
    <r>
      <rPr>
        <sz val="10"/>
        <color rgb="FF232120"/>
        <rFont val="Noto Sans CJK SC"/>
        <family val="2"/>
      </rPr>
      <t xml:space="preserve">跟踪</t>
    </r>
    <r>
      <rPr>
        <sz val="10"/>
        <color rgb="FF232120"/>
        <rFont val="Microsoft YaHei"/>
        <family val="0"/>
        <charset val="1"/>
      </rPr>
      <t xml:space="preserve">7</t>
    </r>
    <r>
      <rPr>
        <sz val="10"/>
        <color rgb="FF232120"/>
        <rFont val="Noto Sans CJK SC"/>
        <family val="2"/>
      </rPr>
      <t xml:space="preserve">天 </t>
    </r>
    <r>
      <rPr>
        <sz val="10"/>
        <color rgb="FF232120"/>
        <rFont val="Microsoft YaHei"/>
        <family val="0"/>
        <charset val="1"/>
      </rPr>
      <t xml:space="preserve">OEE </t>
    </r>
    <r>
      <rPr>
        <sz val="10"/>
        <color rgb="FF232120"/>
        <rFont val="Noto Sans CJK SC"/>
        <family val="2"/>
      </rPr>
      <t xml:space="preserve">并查看趋势</t>
    </r>
  </si>
  <si>
    <r>
      <rPr>
        <b val="true"/>
        <sz val="11"/>
        <color rgb="FFEB352C"/>
        <rFont val="Noto Sans CJK SC"/>
        <family val="2"/>
      </rPr>
      <t xml:space="preserve">第</t>
    </r>
    <r>
      <rPr>
        <b val="true"/>
        <sz val="11"/>
        <color rgb="FFEB352C"/>
        <rFont val="Microsoft YaHei"/>
        <family val="0"/>
        <charset val="1"/>
      </rPr>
      <t xml:space="preserve">5</t>
    </r>
    <r>
      <rPr>
        <b val="true"/>
        <sz val="11"/>
        <color rgb="FFEB352C"/>
        <rFont val="Noto Sans CJK SC"/>
        <family val="2"/>
      </rPr>
      <t xml:space="preserve">步</t>
    </r>
  </si>
  <si>
    <t xml:space="preserve">使用「六大损失」</t>
  </si>
  <si>
    <t xml:space="preserve">诊断您的产能实际损失在哪里</t>
  </si>
  <si>
    <r>
      <rPr>
        <b val="true"/>
        <sz val="14"/>
        <color rgb="FF232120"/>
        <rFont val="Microsoft YaHei"/>
        <family val="0"/>
        <charset val="1"/>
      </rPr>
      <t xml:space="preserve">OEE </t>
    </r>
    <r>
      <rPr>
        <b val="true"/>
        <sz val="14"/>
        <color rgb="FF232120"/>
        <rFont val="Noto Sans CJK SC"/>
        <family val="2"/>
      </rPr>
      <t xml:space="preserve">公式</t>
    </r>
  </si>
  <si>
    <r>
      <rPr>
        <b val="true"/>
        <sz val="13"/>
        <color rgb="FFEB352C"/>
        <rFont val="Microsoft YaHei"/>
        <family val="0"/>
        <charset val="1"/>
      </rPr>
      <t xml:space="preserve">OEE = </t>
    </r>
    <r>
      <rPr>
        <b val="true"/>
        <sz val="13"/>
        <color rgb="FFEB352C"/>
        <rFont val="Noto Sans CJK SC"/>
        <family val="2"/>
      </rPr>
      <t xml:space="preserve">可用率 </t>
    </r>
    <r>
      <rPr>
        <b val="true"/>
        <sz val="13"/>
        <color rgb="FFEB352C"/>
        <rFont val="Microsoft YaHei"/>
        <family val="0"/>
        <charset val="1"/>
      </rPr>
      <t xml:space="preserve">× </t>
    </r>
    <r>
      <rPr>
        <b val="true"/>
        <sz val="13"/>
        <color rgb="FFEB352C"/>
        <rFont val="Noto Sans CJK SC"/>
        <family val="2"/>
      </rPr>
      <t xml:space="preserve">性能率 </t>
    </r>
    <r>
      <rPr>
        <b val="true"/>
        <sz val="13"/>
        <color rgb="FFEB352C"/>
        <rFont val="Microsoft YaHei"/>
        <family val="0"/>
        <charset val="1"/>
      </rPr>
      <t xml:space="preserve">× </t>
    </r>
    <r>
      <rPr>
        <b val="true"/>
        <sz val="13"/>
        <color rgb="FFEB352C"/>
        <rFont val="Noto Sans CJK SC"/>
        <family val="2"/>
      </rPr>
      <t xml:space="preserve">质量率</t>
    </r>
  </si>
  <si>
    <t xml:space="preserve">可用率</t>
  </si>
  <si>
    <r>
      <rPr>
        <sz val="10"/>
        <color rgb="FF555555"/>
        <rFont val="Microsoft YaHei"/>
        <family val="0"/>
        <charset val="1"/>
      </rPr>
      <t xml:space="preserve"> = </t>
    </r>
    <r>
      <rPr>
        <sz val="10"/>
        <color rgb="FF555555"/>
        <rFont val="Noto Sans CJK SC"/>
        <family val="2"/>
      </rPr>
      <t xml:space="preserve">运行时间 </t>
    </r>
    <r>
      <rPr>
        <sz val="10"/>
        <color rgb="FF555555"/>
        <rFont val="Microsoft YaHei"/>
        <family val="0"/>
        <charset val="1"/>
      </rPr>
      <t xml:space="preserve">/ </t>
    </r>
    <r>
      <rPr>
        <sz val="10"/>
        <color rgb="FF555555"/>
        <rFont val="Noto Sans CJK SC"/>
        <family val="2"/>
      </rPr>
      <t xml:space="preserve">计划生产时间</t>
    </r>
  </si>
  <si>
    <t xml:space="preserve">衡量非计划停机</t>
  </si>
  <si>
    <t xml:space="preserve">性能率</t>
  </si>
  <si>
    <r>
      <rPr>
        <sz val="10"/>
        <color rgb="FF555555"/>
        <rFont val="Microsoft YaHei"/>
        <family val="0"/>
        <charset val="1"/>
      </rPr>
      <t xml:space="preserve"> = (</t>
    </r>
    <r>
      <rPr>
        <sz val="10"/>
        <color rgb="FF555555"/>
        <rFont val="Noto Sans CJK SC"/>
        <family val="2"/>
      </rPr>
      <t xml:space="preserve">实际产量 </t>
    </r>
    <r>
      <rPr>
        <sz val="10"/>
        <color rgb="FF555555"/>
        <rFont val="Microsoft YaHei"/>
        <family val="0"/>
        <charset val="1"/>
      </rPr>
      <t xml:space="preserve">× </t>
    </r>
    <r>
      <rPr>
        <sz val="10"/>
        <color rgb="FF555555"/>
        <rFont val="Noto Sans CJK SC"/>
        <family val="2"/>
      </rPr>
      <t xml:space="preserve">理想节拍时间</t>
    </r>
    <r>
      <rPr>
        <sz val="10"/>
        <color rgb="FF555555"/>
        <rFont val="Microsoft YaHei"/>
        <family val="0"/>
        <charset val="1"/>
      </rPr>
      <t xml:space="preserve">) / </t>
    </r>
    <r>
      <rPr>
        <sz val="10"/>
        <color rgb="FF555555"/>
        <rFont val="Noto Sans CJK SC"/>
        <family val="2"/>
      </rPr>
      <t xml:space="preserve">运行时间</t>
    </r>
  </si>
  <si>
    <t xml:space="preserve">衡量微停机和减速</t>
  </si>
  <si>
    <t xml:space="preserve">质量率</t>
  </si>
  <si>
    <r>
      <rPr>
        <sz val="10"/>
        <color rgb="FF555555"/>
        <rFont val="Microsoft YaHei"/>
        <family val="0"/>
        <charset val="1"/>
      </rPr>
      <t xml:space="preserve"> = </t>
    </r>
    <r>
      <rPr>
        <sz val="10"/>
        <color rgb="FF555555"/>
        <rFont val="Noto Sans CJK SC"/>
        <family val="2"/>
      </rPr>
      <t xml:space="preserve">合格品数 </t>
    </r>
    <r>
      <rPr>
        <sz val="10"/>
        <color rgb="FF555555"/>
        <rFont val="Microsoft YaHei"/>
        <family val="0"/>
        <charset val="1"/>
      </rPr>
      <t xml:space="preserve">/ </t>
    </r>
    <r>
      <rPr>
        <sz val="10"/>
        <color rgb="FF555555"/>
        <rFont val="Noto Sans CJK SC"/>
        <family val="2"/>
      </rPr>
      <t xml:space="preserve">总产量</t>
    </r>
  </si>
  <si>
    <t xml:space="preserve">衡量缺陷和报废</t>
  </si>
  <si>
    <t xml:space="preserve">参考基准</t>
  </si>
  <si>
    <r>
      <rPr>
        <b val="true"/>
        <sz val="11"/>
        <rFont val="Noto Sans CJK SC"/>
        <family val="2"/>
      </rPr>
      <t xml:space="preserve">世界级 </t>
    </r>
    <r>
      <rPr>
        <b val="true"/>
        <sz val="11"/>
        <rFont val="Microsoft YaHei"/>
        <family val="0"/>
        <charset val="1"/>
      </rPr>
      <t xml:space="preserve">OEE</t>
    </r>
  </si>
  <si>
    <t xml:space="preserve">85%</t>
  </si>
  <si>
    <r>
      <rPr>
        <i val="true"/>
        <sz val="10"/>
        <color rgb="FF232120"/>
        <rFont val="Noto Sans CJK SC"/>
        <family val="2"/>
      </rPr>
      <t xml:space="preserve">离散制造业参考标准</t>
    </r>
    <r>
      <rPr>
        <i val="true"/>
        <sz val="10"/>
        <color rgb="FF232120"/>
        <rFont val="Microsoft YaHei"/>
        <family val="0"/>
        <charset val="1"/>
      </rPr>
      <t xml:space="preserve">(</t>
    </r>
    <r>
      <rPr>
        <i val="true"/>
        <sz val="10"/>
        <color rgb="FF232120"/>
        <rFont val="Noto Sans CJK SC"/>
        <family val="2"/>
      </rPr>
      <t xml:space="preserve">仅 </t>
    </r>
    <r>
      <rPr>
        <i val="true"/>
        <sz val="10"/>
        <color rgb="FF232120"/>
        <rFont val="Microsoft YaHei"/>
        <family val="0"/>
        <charset val="1"/>
      </rPr>
      <t xml:space="preserve">9% </t>
    </r>
    <r>
      <rPr>
        <i val="true"/>
        <sz val="10"/>
        <color rgb="FF232120"/>
        <rFont val="Noto Sans CJK SC"/>
        <family val="2"/>
      </rPr>
      <t xml:space="preserve">的工厂达到</t>
    </r>
    <r>
      <rPr>
        <i val="true"/>
        <sz val="10"/>
        <color rgb="FF232120"/>
        <rFont val="Microsoft YaHei"/>
        <family val="0"/>
        <charset val="1"/>
      </rPr>
      <t xml:space="preserve">)</t>
    </r>
  </si>
  <si>
    <r>
      <rPr>
        <b val="true"/>
        <sz val="11"/>
        <rFont val="Noto Sans CJK SC"/>
        <family val="2"/>
      </rPr>
      <t xml:space="preserve">平均 </t>
    </r>
    <r>
      <rPr>
        <b val="true"/>
        <sz val="11"/>
        <rFont val="Microsoft YaHei"/>
        <family val="0"/>
        <charset val="1"/>
      </rPr>
      <t xml:space="preserve">OEE</t>
    </r>
  </si>
  <si>
    <t xml:space="preserve">60-65%</t>
  </si>
  <si>
    <t xml:space="preserve">全球制造业平均水平</t>
  </si>
  <si>
    <r>
      <rPr>
        <b val="true"/>
        <sz val="11"/>
        <rFont val="Noto Sans CJK SC"/>
        <family val="2"/>
      </rPr>
      <t xml:space="preserve">低于 </t>
    </r>
    <r>
      <rPr>
        <b val="true"/>
        <sz val="11"/>
        <rFont val="Microsoft YaHei"/>
        <family val="0"/>
        <charset val="1"/>
      </rPr>
      <t xml:space="preserve">65%</t>
    </r>
  </si>
  <si>
    <t xml:space="preserve">有显著改善空间</t>
  </si>
  <si>
    <t xml:space="preserve">无需新设备即可恢复的产能</t>
  </si>
  <si>
    <r>
      <rPr>
        <b val="true"/>
        <sz val="12"/>
        <color rgb="FFEB352C"/>
        <rFont val="Noto Sans CJK SC"/>
        <family val="2"/>
      </rPr>
      <t xml:space="preserve">重要</t>
    </r>
    <r>
      <rPr>
        <b val="true"/>
        <sz val="12"/>
        <color rgb="FFEB352C"/>
        <rFont val="Microsoft YaHei"/>
        <family val="0"/>
        <charset val="1"/>
      </rPr>
      <t xml:space="preserve">:</t>
    </r>
    <r>
      <rPr>
        <b val="true"/>
        <sz val="12"/>
        <color rgb="FFEB352C"/>
        <rFont val="Noto Sans CJK SC"/>
        <family val="2"/>
      </rPr>
      <t xml:space="preserve">手工计算的局限性</t>
    </r>
  </si>
  <si>
    <r>
      <rPr>
        <sz val="10"/>
        <rFont val="Noto Sans CJK SC"/>
        <family val="2"/>
      </rPr>
      <t xml:space="preserve">手工计算 </t>
    </r>
    <r>
      <rPr>
        <sz val="10"/>
        <rFont val="Microsoft YaHei"/>
        <family val="0"/>
        <charset val="1"/>
      </rPr>
      <t xml:space="preserve">OEE </t>
    </r>
    <r>
      <rPr>
        <sz val="10"/>
        <rFont val="Noto Sans CJK SC"/>
        <family val="2"/>
      </rPr>
      <t xml:space="preserve">通常高估绩效 </t>
    </r>
    <r>
      <rPr>
        <sz val="10"/>
        <rFont val="Microsoft YaHei"/>
        <family val="0"/>
        <charset val="1"/>
      </rPr>
      <t xml:space="preserve">10-25 </t>
    </r>
    <r>
      <rPr>
        <sz val="10"/>
        <rFont val="Noto Sans CJK SC"/>
        <family val="2"/>
      </rPr>
      <t xml:space="preserve">个百分点</t>
    </r>
    <r>
      <rPr>
        <sz val="10"/>
        <rFont val="Microsoft YaHei"/>
        <family val="0"/>
        <charset val="1"/>
      </rPr>
      <t xml:space="preserve">,</t>
    </r>
    <r>
      <rPr>
        <sz val="10"/>
        <rFont val="Noto Sans CJK SC"/>
        <family val="2"/>
      </rPr>
      <t xml:space="preserve">因为无法捕捉 </t>
    </r>
    <r>
      <rPr>
        <sz val="10"/>
        <rFont val="Microsoft YaHei"/>
        <family val="0"/>
        <charset val="1"/>
      </rPr>
      <t xml:space="preserve">5 </t>
    </r>
    <r>
      <rPr>
        <sz val="10"/>
        <rFont val="Noto Sans CJK SC"/>
        <family val="2"/>
      </rPr>
      <t xml:space="preserve">分钟以下的微停机</t>
    </r>
    <r>
      <rPr>
        <sz val="10"/>
        <rFont val="Microsoft YaHei"/>
        <family val="0"/>
        <charset val="1"/>
      </rPr>
      <t xml:space="preserve">,</t>
    </r>
  </si>
  <si>
    <r>
      <rPr>
        <sz val="10"/>
        <rFont val="Noto Sans CJK SC"/>
        <family val="2"/>
      </rPr>
      <t xml:space="preserve">而这些微停机占大多数生产线生产时间的 </t>
    </r>
    <r>
      <rPr>
        <sz val="10"/>
        <rFont val="Microsoft YaHei"/>
        <family val="0"/>
        <charset val="1"/>
      </rPr>
      <t xml:space="preserve">8-15%</t>
    </r>
    <r>
      <rPr>
        <sz val="10"/>
        <rFont val="Noto Sans CJK SC"/>
        <family val="2"/>
      </rPr>
      <t xml:space="preserve">。</t>
    </r>
  </si>
  <si>
    <r>
      <rPr>
        <b val="true"/>
        <u val="single"/>
        <sz val="10"/>
        <color rgb="FFEB352C"/>
        <rFont val="Noto Sans CJK SC"/>
        <family val="2"/>
      </rPr>
      <t xml:space="preserve">自动测量您的真实 </t>
    </r>
    <r>
      <rPr>
        <b val="true"/>
        <u val="single"/>
        <sz val="10"/>
        <color rgb="FFEB352C"/>
        <rFont val="Microsoft YaHei"/>
        <family val="0"/>
        <charset val="1"/>
      </rPr>
      <t xml:space="preserve">OEE:teeptrak.com/zh-hans/nous-contacter/</t>
    </r>
  </si>
  <si>
    <r>
      <rPr>
        <b val="true"/>
        <sz val="18"/>
        <color rgb="FFEB352C"/>
        <rFont val="Microsoft YaHei"/>
        <family val="0"/>
        <charset val="1"/>
      </rPr>
      <t xml:space="preserve">OEE </t>
    </r>
    <r>
      <rPr>
        <b val="true"/>
        <sz val="18"/>
        <color rgb="FFEB352C"/>
        <rFont val="Noto Sans CJK SC"/>
        <family val="2"/>
      </rPr>
      <t xml:space="preserve">计算器 — 单个生产班次</t>
    </r>
  </si>
  <si>
    <t xml:space="preserve">仅填写黄色单元格。其余自动计算。</t>
  </si>
  <si>
    <r>
      <rPr>
        <b val="true"/>
        <sz val="13"/>
        <color rgb="FFFFFFFF"/>
        <rFont val="Noto Sans CJK SC"/>
        <family val="2"/>
      </rPr>
      <t xml:space="preserve">第</t>
    </r>
    <r>
      <rPr>
        <b val="true"/>
        <sz val="13"/>
        <color rgb="FFFFFFFF"/>
        <rFont val="Microsoft YaHei"/>
        <family val="0"/>
        <charset val="1"/>
      </rPr>
      <t xml:space="preserve">1</t>
    </r>
    <r>
      <rPr>
        <b val="true"/>
        <sz val="13"/>
        <color rgb="FFFFFFFF"/>
        <rFont val="Noto Sans CJK SC"/>
        <family val="2"/>
      </rPr>
      <t xml:space="preserve">步 — 您的数据</t>
    </r>
  </si>
  <si>
    <r>
      <rPr>
        <sz val="11"/>
        <rFont val="Noto Sans CJK SC"/>
        <family val="2"/>
      </rPr>
      <t xml:space="preserve">班次时长</t>
    </r>
    <r>
      <rPr>
        <sz val="11"/>
        <rFont val="Microsoft YaHei"/>
        <family val="0"/>
        <charset val="1"/>
      </rPr>
      <t xml:space="preserve">(</t>
    </r>
    <r>
      <rPr>
        <sz val="11"/>
        <rFont val="Noto Sans CJK SC"/>
        <family val="2"/>
      </rPr>
      <t xml:space="preserve">分钟</t>
    </r>
    <r>
      <rPr>
        <sz val="11"/>
        <rFont val="Microsoft YaHei"/>
        <family val="0"/>
        <charset val="1"/>
      </rPr>
      <t xml:space="preserve">)</t>
    </r>
  </si>
  <si>
    <r>
      <rPr>
        <i val="true"/>
        <sz val="9"/>
        <color rgb="FF666666"/>
        <rFont val="Noto Sans CJK SC"/>
        <family val="2"/>
      </rPr>
      <t xml:space="preserve">整个班次时间 — 例如 </t>
    </r>
    <r>
      <rPr>
        <i val="true"/>
        <sz val="9"/>
        <color rgb="FF666666"/>
        <rFont val="Microsoft YaHei"/>
        <family val="0"/>
        <charset val="1"/>
      </rPr>
      <t xml:space="preserve">8 </t>
    </r>
    <r>
      <rPr>
        <i val="true"/>
        <sz val="9"/>
        <color rgb="FF666666"/>
        <rFont val="Noto Sans CJK SC"/>
        <family val="2"/>
      </rPr>
      <t xml:space="preserve">小时 </t>
    </r>
    <r>
      <rPr>
        <i val="true"/>
        <sz val="9"/>
        <color rgb="FF666666"/>
        <rFont val="Microsoft YaHei"/>
        <family val="0"/>
        <charset val="1"/>
      </rPr>
      <t xml:space="preserve">= 480 </t>
    </r>
    <r>
      <rPr>
        <i val="true"/>
        <sz val="9"/>
        <color rgb="FF666666"/>
        <rFont val="Noto Sans CJK SC"/>
        <family val="2"/>
      </rPr>
      <t xml:space="preserve">分钟</t>
    </r>
  </si>
  <si>
    <r>
      <rPr>
        <sz val="11"/>
        <rFont val="Noto Sans CJK SC"/>
        <family val="2"/>
      </rPr>
      <t xml:space="preserve">计划休息时间</t>
    </r>
    <r>
      <rPr>
        <sz val="11"/>
        <rFont val="Microsoft YaHei"/>
        <family val="0"/>
        <charset val="1"/>
      </rPr>
      <t xml:space="preserve">(</t>
    </r>
    <r>
      <rPr>
        <sz val="11"/>
        <rFont val="Noto Sans CJK SC"/>
        <family val="2"/>
      </rPr>
      <t xml:space="preserve">分钟</t>
    </r>
    <r>
      <rPr>
        <sz val="11"/>
        <rFont val="Microsoft YaHei"/>
        <family val="0"/>
        <charset val="1"/>
      </rPr>
      <t xml:space="preserve">)</t>
    </r>
  </si>
  <si>
    <r>
      <rPr>
        <i val="true"/>
        <sz val="9"/>
        <color rgb="FF666666"/>
        <rFont val="Noto Sans CJK SC"/>
        <family val="2"/>
      </rPr>
      <t xml:space="preserve">午餐 </t>
    </r>
    <r>
      <rPr>
        <i val="true"/>
        <sz val="9"/>
        <color rgb="FF666666"/>
        <rFont val="Microsoft YaHei"/>
        <family val="0"/>
        <charset val="1"/>
      </rPr>
      <t xml:space="preserve">+ </t>
    </r>
    <r>
      <rPr>
        <i val="true"/>
        <sz val="9"/>
        <color rgb="FF666666"/>
        <rFont val="Noto Sans CJK SC"/>
        <family val="2"/>
      </rPr>
      <t xml:space="preserve">已安排的休息</t>
    </r>
  </si>
  <si>
    <r>
      <rPr>
        <sz val="11"/>
        <rFont val="Noto Sans CJK SC"/>
        <family val="2"/>
      </rPr>
      <t xml:space="preserve">计划维护时间</t>
    </r>
    <r>
      <rPr>
        <sz val="11"/>
        <rFont val="Microsoft YaHei"/>
        <family val="0"/>
        <charset val="1"/>
      </rPr>
      <t xml:space="preserve">(</t>
    </r>
    <r>
      <rPr>
        <sz val="11"/>
        <rFont val="Noto Sans CJK SC"/>
        <family val="2"/>
      </rPr>
      <t xml:space="preserve">分钟</t>
    </r>
    <r>
      <rPr>
        <sz val="11"/>
        <rFont val="Microsoft YaHei"/>
        <family val="0"/>
        <charset val="1"/>
      </rPr>
      <t xml:space="preserve">)</t>
    </r>
  </si>
  <si>
    <t xml:space="preserve">班次期间的预防性维护</t>
  </si>
  <si>
    <r>
      <rPr>
        <sz val="11"/>
        <rFont val="Noto Sans CJK SC"/>
        <family val="2"/>
      </rPr>
      <t xml:space="preserve">非计划停机时间</t>
    </r>
    <r>
      <rPr>
        <sz val="11"/>
        <rFont val="Microsoft YaHei"/>
        <family val="0"/>
        <charset val="1"/>
      </rPr>
      <t xml:space="preserve">(</t>
    </r>
    <r>
      <rPr>
        <sz val="11"/>
        <rFont val="Noto Sans CJK SC"/>
        <family val="2"/>
      </rPr>
      <t xml:space="preserve">分钟</t>
    </r>
    <r>
      <rPr>
        <sz val="11"/>
        <rFont val="Microsoft YaHei"/>
        <family val="0"/>
        <charset val="1"/>
      </rPr>
      <t xml:space="preserve">)</t>
    </r>
  </si>
  <si>
    <t xml:space="preserve">故障、等待物料、换型超时</t>
  </si>
  <si>
    <r>
      <rPr>
        <sz val="11"/>
        <rFont val="Noto Sans CJK SC"/>
        <family val="2"/>
      </rPr>
      <t xml:space="preserve">理想节拍时间</t>
    </r>
    <r>
      <rPr>
        <sz val="11"/>
        <rFont val="Microsoft YaHei"/>
        <family val="0"/>
        <charset val="1"/>
      </rPr>
      <t xml:space="preserve">(</t>
    </r>
    <r>
      <rPr>
        <sz val="11"/>
        <rFont val="Noto Sans CJK SC"/>
        <family val="2"/>
      </rPr>
      <t xml:space="preserve">秒</t>
    </r>
    <r>
      <rPr>
        <sz val="11"/>
        <rFont val="Microsoft YaHei"/>
        <family val="0"/>
        <charset val="1"/>
      </rPr>
      <t xml:space="preserve">/</t>
    </r>
    <r>
      <rPr>
        <sz val="11"/>
        <rFont val="Noto Sans CJK SC"/>
        <family val="2"/>
      </rPr>
      <t xml:space="preserve">件</t>
    </r>
    <r>
      <rPr>
        <sz val="11"/>
        <rFont val="Microsoft YaHei"/>
        <family val="0"/>
        <charset val="1"/>
      </rPr>
      <t xml:space="preserve">)</t>
    </r>
  </si>
  <si>
    <t xml:space="preserve">最快节拍 — 机器规格或最佳表现</t>
  </si>
  <si>
    <r>
      <rPr>
        <sz val="11"/>
        <rFont val="Noto Sans CJK SC"/>
        <family val="2"/>
      </rPr>
      <t xml:space="preserve">总产量</t>
    </r>
    <r>
      <rPr>
        <sz val="11"/>
        <rFont val="Microsoft YaHei"/>
        <family val="0"/>
        <charset val="1"/>
      </rPr>
      <t xml:space="preserve">(</t>
    </r>
    <r>
      <rPr>
        <sz val="11"/>
        <rFont val="Noto Sans CJK SC"/>
        <family val="2"/>
      </rPr>
      <t xml:space="preserve">件</t>
    </r>
    <r>
      <rPr>
        <sz val="11"/>
        <rFont val="Microsoft YaHei"/>
        <family val="0"/>
        <charset val="1"/>
      </rPr>
      <t xml:space="preserve">)</t>
    </r>
  </si>
  <si>
    <t xml:space="preserve">总产量包括合格品和报废品</t>
  </si>
  <si>
    <r>
      <rPr>
        <sz val="11"/>
        <rFont val="Noto Sans CJK SC"/>
        <family val="2"/>
      </rPr>
      <t xml:space="preserve">不合格品</t>
    </r>
    <r>
      <rPr>
        <sz val="11"/>
        <rFont val="Microsoft YaHei"/>
        <family val="0"/>
        <charset val="1"/>
      </rPr>
      <t xml:space="preserve">/</t>
    </r>
    <r>
      <rPr>
        <sz val="11"/>
        <rFont val="Noto Sans CJK SC"/>
        <family val="2"/>
      </rPr>
      <t xml:space="preserve">返修数量</t>
    </r>
  </si>
  <si>
    <t xml:space="preserve">缺陷、报废、需返修的产品</t>
  </si>
  <si>
    <r>
      <rPr>
        <b val="true"/>
        <sz val="13"/>
        <color rgb="FFFFFFFF"/>
        <rFont val="Noto Sans CJK SC"/>
        <family val="2"/>
      </rPr>
      <t xml:space="preserve">第</t>
    </r>
    <r>
      <rPr>
        <b val="true"/>
        <sz val="13"/>
        <color rgb="FFFFFFFF"/>
        <rFont val="Microsoft YaHei"/>
        <family val="0"/>
        <charset val="1"/>
      </rPr>
      <t xml:space="preserve">2</t>
    </r>
    <r>
      <rPr>
        <b val="true"/>
        <sz val="13"/>
        <color rgb="FFFFFFFF"/>
        <rFont val="Noto Sans CJK SC"/>
        <family val="2"/>
      </rPr>
      <t xml:space="preserve">步 — 自动计算</t>
    </r>
  </si>
  <si>
    <r>
      <rPr>
        <sz val="11"/>
        <rFont val="Noto Sans CJK SC"/>
        <family val="2"/>
      </rPr>
      <t xml:space="preserve">计划生产时间</t>
    </r>
    <r>
      <rPr>
        <sz val="11"/>
        <rFont val="Microsoft YaHei"/>
        <family val="0"/>
        <charset val="1"/>
      </rPr>
      <t xml:space="preserve">(</t>
    </r>
    <r>
      <rPr>
        <sz val="11"/>
        <rFont val="Noto Sans CJK SC"/>
        <family val="2"/>
      </rPr>
      <t xml:space="preserve">分钟</t>
    </r>
    <r>
      <rPr>
        <sz val="11"/>
        <rFont val="Microsoft YaHei"/>
        <family val="0"/>
        <charset val="1"/>
      </rPr>
      <t xml:space="preserve">)</t>
    </r>
  </si>
  <si>
    <t xml:space="preserve">班次时长减去计划停机</t>
  </si>
  <si>
    <r>
      <rPr>
        <sz val="11"/>
        <rFont val="Noto Sans CJK SC"/>
        <family val="2"/>
      </rPr>
      <t xml:space="preserve">运行时间</t>
    </r>
    <r>
      <rPr>
        <sz val="11"/>
        <rFont val="Microsoft YaHei"/>
        <family val="0"/>
        <charset val="1"/>
      </rPr>
      <t xml:space="preserve">(</t>
    </r>
    <r>
      <rPr>
        <sz val="11"/>
        <rFont val="Noto Sans CJK SC"/>
        <family val="2"/>
      </rPr>
      <t xml:space="preserve">分钟</t>
    </r>
    <r>
      <rPr>
        <sz val="11"/>
        <rFont val="Microsoft YaHei"/>
        <family val="0"/>
        <charset val="1"/>
      </rPr>
      <t xml:space="preserve">)</t>
    </r>
  </si>
  <si>
    <t xml:space="preserve">计划时间减去非计划停机</t>
  </si>
  <si>
    <t xml:space="preserve">合格品数量</t>
  </si>
  <si>
    <t xml:space="preserve">总产量减去不合格品</t>
  </si>
  <si>
    <t xml:space="preserve">理想理论产量</t>
  </si>
  <si>
    <t xml:space="preserve">机器以理想速度可生产的数量</t>
  </si>
  <si>
    <r>
      <rPr>
        <b val="true"/>
        <sz val="13"/>
        <color rgb="FFFFFFFF"/>
        <rFont val="Noto Sans CJK SC"/>
        <family val="2"/>
      </rPr>
      <t xml:space="preserve">第</t>
    </r>
    <r>
      <rPr>
        <b val="true"/>
        <sz val="13"/>
        <color rgb="FFFFFFFF"/>
        <rFont val="Microsoft YaHei"/>
        <family val="0"/>
        <charset val="1"/>
      </rPr>
      <t xml:space="preserve">3</t>
    </r>
    <r>
      <rPr>
        <b val="true"/>
        <sz val="13"/>
        <color rgb="FFFFFFFF"/>
        <rFont val="Noto Sans CJK SC"/>
        <family val="2"/>
      </rPr>
      <t xml:space="preserve">步 — 您的 </t>
    </r>
    <r>
      <rPr>
        <b val="true"/>
        <sz val="13"/>
        <color rgb="FFFFFFFF"/>
        <rFont val="Microsoft YaHei"/>
        <family val="0"/>
        <charset val="1"/>
      </rPr>
      <t xml:space="preserve">OEE </t>
    </r>
    <r>
      <rPr>
        <b val="true"/>
        <sz val="13"/>
        <color rgb="FFFFFFFF"/>
        <rFont val="Noto Sans CJK SC"/>
        <family val="2"/>
      </rPr>
      <t xml:space="preserve">分数</t>
    </r>
  </si>
  <si>
    <r>
      <rPr>
        <i val="true"/>
        <sz val="10"/>
        <color rgb="FF666666"/>
        <rFont val="Noto Sans CJK SC"/>
        <family val="2"/>
      </rPr>
      <t xml:space="preserve">运行时间 </t>
    </r>
    <r>
      <rPr>
        <i val="true"/>
        <sz val="10"/>
        <color rgb="FF666666"/>
        <rFont val="Microsoft YaHei"/>
        <family val="0"/>
        <charset val="1"/>
      </rPr>
      <t xml:space="preserve">÷ </t>
    </r>
    <r>
      <rPr>
        <i val="true"/>
        <sz val="10"/>
        <color rgb="FF666666"/>
        <rFont val="Noto Sans CJK SC"/>
        <family val="2"/>
      </rPr>
      <t xml:space="preserve">计划时间</t>
    </r>
  </si>
  <si>
    <r>
      <rPr>
        <i val="true"/>
        <sz val="10"/>
        <color rgb="FF666666"/>
        <rFont val="Microsoft YaHei"/>
        <family val="0"/>
        <charset val="1"/>
      </rPr>
      <t xml:space="preserve">(</t>
    </r>
    <r>
      <rPr>
        <i val="true"/>
        <sz val="10"/>
        <color rgb="FF666666"/>
        <rFont val="Noto Sans CJK SC"/>
        <family val="2"/>
      </rPr>
      <t xml:space="preserve">产量 </t>
    </r>
    <r>
      <rPr>
        <i val="true"/>
        <sz val="10"/>
        <color rgb="FF666666"/>
        <rFont val="Microsoft YaHei"/>
        <family val="0"/>
        <charset val="1"/>
      </rPr>
      <t xml:space="preserve">× </t>
    </r>
    <r>
      <rPr>
        <i val="true"/>
        <sz val="10"/>
        <color rgb="FF666666"/>
        <rFont val="Noto Sans CJK SC"/>
        <family val="2"/>
      </rPr>
      <t xml:space="preserve">理想节拍</t>
    </r>
    <r>
      <rPr>
        <i val="true"/>
        <sz val="10"/>
        <color rgb="FF666666"/>
        <rFont val="Microsoft YaHei"/>
        <family val="0"/>
        <charset val="1"/>
      </rPr>
      <t xml:space="preserve">) ÷ </t>
    </r>
    <r>
      <rPr>
        <i val="true"/>
        <sz val="10"/>
        <color rgb="FF666666"/>
        <rFont val="Noto Sans CJK SC"/>
        <family val="2"/>
      </rPr>
      <t xml:space="preserve">运行时间</t>
    </r>
  </si>
  <si>
    <r>
      <rPr>
        <i val="true"/>
        <sz val="10"/>
        <color rgb="FF666666"/>
        <rFont val="Noto Sans CJK SC"/>
        <family val="2"/>
      </rPr>
      <t xml:space="preserve">合格品数 </t>
    </r>
    <r>
      <rPr>
        <i val="true"/>
        <sz val="10"/>
        <color rgb="FF666666"/>
        <rFont val="Microsoft YaHei"/>
        <family val="0"/>
        <charset val="1"/>
      </rPr>
      <t xml:space="preserve">÷ </t>
    </r>
    <r>
      <rPr>
        <i val="true"/>
        <sz val="10"/>
        <color rgb="FF666666"/>
        <rFont val="Noto Sans CJK SC"/>
        <family val="2"/>
      </rPr>
      <t xml:space="preserve">总产量</t>
    </r>
  </si>
  <si>
    <t xml:space="preserve">OEE</t>
  </si>
  <si>
    <r>
      <rPr>
        <b val="true"/>
        <i val="true"/>
        <sz val="11"/>
        <color rgb="FFFFFFFF"/>
        <rFont val="Noto Sans CJK SC"/>
        <family val="2"/>
      </rPr>
      <t xml:space="preserve">可用率 </t>
    </r>
    <r>
      <rPr>
        <b val="true"/>
        <i val="true"/>
        <sz val="11"/>
        <color rgb="FFFFFFFF"/>
        <rFont val="Microsoft YaHei"/>
        <family val="0"/>
        <charset val="1"/>
      </rPr>
      <t xml:space="preserve">× </t>
    </r>
    <r>
      <rPr>
        <b val="true"/>
        <i val="true"/>
        <sz val="11"/>
        <color rgb="FFFFFFFF"/>
        <rFont val="Noto Sans CJK SC"/>
        <family val="2"/>
      </rPr>
      <t xml:space="preserve">性能率 </t>
    </r>
    <r>
      <rPr>
        <b val="true"/>
        <i val="true"/>
        <sz val="11"/>
        <color rgb="FFFFFFFF"/>
        <rFont val="Microsoft YaHei"/>
        <family val="0"/>
        <charset val="1"/>
      </rPr>
      <t xml:space="preserve">× </t>
    </r>
    <r>
      <rPr>
        <b val="true"/>
        <i val="true"/>
        <sz val="11"/>
        <color rgb="FFFFFFFF"/>
        <rFont val="Noto Sans CJK SC"/>
        <family val="2"/>
      </rPr>
      <t xml:space="preserve">质量率</t>
    </r>
  </si>
  <si>
    <r>
      <rPr>
        <b val="true"/>
        <sz val="13"/>
        <color rgb="FFFFFFFF"/>
        <rFont val="Noto Sans CJK SC"/>
        <family val="2"/>
      </rPr>
      <t xml:space="preserve">第</t>
    </r>
    <r>
      <rPr>
        <b val="true"/>
        <sz val="13"/>
        <color rgb="FFFFFFFF"/>
        <rFont val="Microsoft YaHei"/>
        <family val="0"/>
        <charset val="1"/>
      </rPr>
      <t xml:space="preserve">4</t>
    </r>
    <r>
      <rPr>
        <b val="true"/>
        <sz val="13"/>
        <color rgb="FFFFFFFF"/>
        <rFont val="Noto Sans CJK SC"/>
        <family val="2"/>
      </rPr>
      <t xml:space="preserve">步 — 您的分数意义</t>
    </r>
  </si>
  <si>
    <t xml:space="preserve">您的分数等级</t>
  </si>
  <si>
    <r>
      <rPr>
        <i val="true"/>
        <sz val="9"/>
        <color rgb="FF666666"/>
        <rFont val="Noto Sans CJK SC"/>
        <family val="2"/>
      </rPr>
      <t xml:space="preserve">世界级 </t>
    </r>
    <r>
      <rPr>
        <i val="true"/>
        <sz val="9"/>
        <color rgb="FF666666"/>
        <rFont val="Microsoft YaHei"/>
        <family val="0"/>
        <charset val="1"/>
      </rPr>
      <t xml:space="preserve">= 85%+ | </t>
    </r>
    <r>
      <rPr>
        <i val="true"/>
        <sz val="9"/>
        <color rgb="FF666666"/>
        <rFont val="Noto Sans CJK SC"/>
        <family val="2"/>
      </rPr>
      <t xml:space="preserve">平均 </t>
    </r>
    <r>
      <rPr>
        <i val="true"/>
        <sz val="9"/>
        <color rgb="FF666666"/>
        <rFont val="Microsoft YaHei"/>
        <family val="0"/>
        <charset val="1"/>
      </rPr>
      <t xml:space="preserve">= 60-65% | </t>
    </r>
    <r>
      <rPr>
        <i val="true"/>
        <sz val="9"/>
        <color rgb="FF666666"/>
        <rFont val="Noto Sans CJK SC"/>
        <family val="2"/>
      </rPr>
      <t xml:space="preserve">低于 </t>
    </r>
    <r>
      <rPr>
        <i val="true"/>
        <sz val="9"/>
        <color rgb="FF666666"/>
        <rFont val="Microsoft YaHei"/>
        <family val="0"/>
        <charset val="1"/>
      </rPr>
      <t xml:space="preserve">65% = </t>
    </r>
    <r>
      <rPr>
        <i val="true"/>
        <sz val="9"/>
        <color rgb="FF666666"/>
        <rFont val="Noto Sans CJK SC"/>
        <family val="2"/>
      </rPr>
      <t xml:space="preserve">显著改善空间</t>
    </r>
  </si>
  <si>
    <t xml:space="preserve">产能损失</t>
  </si>
  <si>
    <t xml:space="preserve">本班次理论产能的损失比例</t>
  </si>
  <si>
    <t xml:space="preserve">您的产能损失分布</t>
  </si>
  <si>
    <r>
      <rPr>
        <sz val="11"/>
        <rFont val="Noto Sans CJK SC"/>
        <family val="2"/>
      </rPr>
      <t xml:space="preserve">可用率损失</t>
    </r>
    <r>
      <rPr>
        <sz val="11"/>
        <rFont val="Microsoft YaHei"/>
        <family val="0"/>
        <charset val="1"/>
      </rPr>
      <t xml:space="preserve">(</t>
    </r>
    <r>
      <rPr>
        <sz val="11"/>
        <rFont val="Noto Sans CJK SC"/>
        <family val="2"/>
      </rPr>
      <t xml:space="preserve">停机</t>
    </r>
    <r>
      <rPr>
        <sz val="11"/>
        <rFont val="Microsoft YaHei"/>
        <family val="0"/>
        <charset val="1"/>
      </rPr>
      <t xml:space="preserve">)</t>
    </r>
  </si>
  <si>
    <r>
      <rPr>
        <i val="true"/>
        <sz val="9"/>
        <rFont val="Noto Sans CJK SC"/>
        <family val="2"/>
      </rPr>
      <t xml:space="preserve">目标</t>
    </r>
    <r>
      <rPr>
        <i val="true"/>
        <sz val="9"/>
        <rFont val="Microsoft YaHei"/>
        <family val="0"/>
        <charset val="1"/>
      </rPr>
      <t xml:space="preserve">:TPM + </t>
    </r>
    <r>
      <rPr>
        <i val="true"/>
        <sz val="9"/>
        <rFont val="Noto Sans CJK SC"/>
        <family val="2"/>
      </rPr>
      <t xml:space="preserve">预防性维护 </t>
    </r>
    <r>
      <rPr>
        <i val="true"/>
        <sz val="9"/>
        <rFont val="Microsoft YaHei"/>
        <family val="0"/>
        <charset val="1"/>
      </rPr>
      <t xml:space="preserve">+ SMED </t>
    </r>
    <r>
      <rPr>
        <i val="true"/>
        <sz val="9"/>
        <rFont val="Noto Sans CJK SC"/>
        <family val="2"/>
      </rPr>
      <t xml:space="preserve">快速换型</t>
    </r>
  </si>
  <si>
    <r>
      <rPr>
        <sz val="11"/>
        <rFont val="Noto Sans CJK SC"/>
        <family val="2"/>
      </rPr>
      <t xml:space="preserve">性能率损失</t>
    </r>
    <r>
      <rPr>
        <sz val="11"/>
        <rFont val="Microsoft YaHei"/>
        <family val="0"/>
        <charset val="1"/>
      </rPr>
      <t xml:space="preserve">(</t>
    </r>
    <r>
      <rPr>
        <sz val="11"/>
        <rFont val="Noto Sans CJK SC"/>
        <family val="2"/>
      </rPr>
      <t xml:space="preserve">节拍慢</t>
    </r>
    <r>
      <rPr>
        <sz val="11"/>
        <rFont val="Microsoft YaHei"/>
        <family val="0"/>
        <charset val="1"/>
      </rPr>
      <t xml:space="preserve">)</t>
    </r>
  </si>
  <si>
    <r>
      <rPr>
        <i val="true"/>
        <sz val="9"/>
        <rFont val="Noto Sans CJK SC"/>
        <family val="2"/>
      </rPr>
      <t xml:space="preserve">目标</t>
    </r>
    <r>
      <rPr>
        <i val="true"/>
        <sz val="9"/>
        <rFont val="Microsoft YaHei"/>
        <family val="0"/>
        <charset val="1"/>
      </rPr>
      <t xml:space="preserve">:</t>
    </r>
    <r>
      <rPr>
        <i val="true"/>
        <sz val="9"/>
        <rFont val="Noto Sans CJK SC"/>
        <family val="2"/>
      </rPr>
      <t xml:space="preserve">改善、生产线平衡、消除微停机</t>
    </r>
  </si>
  <si>
    <r>
      <rPr>
        <sz val="11"/>
        <rFont val="Noto Sans CJK SC"/>
        <family val="2"/>
      </rPr>
      <t xml:space="preserve">质量率损失</t>
    </r>
    <r>
      <rPr>
        <sz val="11"/>
        <rFont val="Microsoft YaHei"/>
        <family val="0"/>
        <charset val="1"/>
      </rPr>
      <t xml:space="preserve">(</t>
    </r>
    <r>
      <rPr>
        <sz val="11"/>
        <rFont val="Noto Sans CJK SC"/>
        <family val="2"/>
      </rPr>
      <t xml:space="preserve">缺陷</t>
    </r>
    <r>
      <rPr>
        <sz val="11"/>
        <rFont val="Microsoft YaHei"/>
        <family val="0"/>
        <charset val="1"/>
      </rPr>
      <t xml:space="preserve">)</t>
    </r>
  </si>
  <si>
    <r>
      <rPr>
        <i val="true"/>
        <sz val="9"/>
        <rFont val="Noto Sans CJK SC"/>
        <family val="2"/>
      </rPr>
      <t xml:space="preserve">目标</t>
    </r>
    <r>
      <rPr>
        <i val="true"/>
        <sz val="9"/>
        <rFont val="Microsoft YaHei"/>
        <family val="0"/>
        <charset val="1"/>
      </rPr>
      <t xml:space="preserve">:SPC</t>
    </r>
    <r>
      <rPr>
        <i val="true"/>
        <sz val="9"/>
        <rFont val="Noto Sans CJK SC"/>
        <family val="2"/>
      </rPr>
      <t xml:space="preserve">、防错法、在线质量控制</t>
    </r>
  </si>
  <si>
    <r>
      <rPr>
        <b val="true"/>
        <sz val="12"/>
        <color rgb="FFFFFFFF"/>
        <rFont val="Noto Sans CJK SC"/>
        <family val="2"/>
      </rPr>
      <t xml:space="preserve">想自动测量您的真实 </t>
    </r>
    <r>
      <rPr>
        <b val="true"/>
        <sz val="12"/>
        <color rgb="FFFFFFFF"/>
        <rFont val="Microsoft YaHei"/>
        <family val="0"/>
        <charset val="1"/>
      </rPr>
      <t xml:space="preserve">OEE </t>
    </r>
    <r>
      <rPr>
        <b val="true"/>
        <sz val="12"/>
        <color rgb="FFFFFFFF"/>
        <rFont val="Noto Sans CJK SC"/>
        <family val="2"/>
      </rPr>
      <t xml:space="preserve">吗</t>
    </r>
    <r>
      <rPr>
        <b val="true"/>
        <sz val="12"/>
        <color rgb="FFFFFFFF"/>
        <rFont val="Microsoft YaHei"/>
        <family val="0"/>
        <charset val="1"/>
      </rPr>
      <t xml:space="preserve">?</t>
    </r>
  </si>
  <si>
    <r>
      <rPr>
        <sz val="10"/>
        <rFont val="Noto Sans CJK SC"/>
        <family val="2"/>
      </rPr>
      <t xml:space="preserve">手工计算遗漏 </t>
    </r>
    <r>
      <rPr>
        <sz val="10"/>
        <rFont val="Microsoft YaHei"/>
        <family val="0"/>
        <charset val="1"/>
      </rPr>
      <t xml:space="preserve">5 </t>
    </r>
    <r>
      <rPr>
        <sz val="10"/>
        <rFont val="Noto Sans CJK SC"/>
        <family val="2"/>
      </rPr>
      <t xml:space="preserve">分钟以下的微停机</t>
    </r>
    <r>
      <rPr>
        <sz val="10"/>
        <rFont val="Microsoft YaHei"/>
        <family val="0"/>
        <charset val="1"/>
      </rPr>
      <t xml:space="preserve">(</t>
    </r>
    <r>
      <rPr>
        <sz val="10"/>
        <rFont val="Noto Sans CJK SC"/>
        <family val="2"/>
      </rPr>
      <t xml:space="preserve">占生产时间 </t>
    </r>
    <r>
      <rPr>
        <sz val="10"/>
        <rFont val="Microsoft YaHei"/>
        <family val="0"/>
        <charset val="1"/>
      </rPr>
      <t xml:space="preserve">8-15%)</t>
    </r>
    <r>
      <rPr>
        <sz val="10"/>
        <rFont val="Noto Sans CJK SC"/>
        <family val="2"/>
      </rPr>
      <t xml:space="preserve">。</t>
    </r>
  </si>
  <si>
    <r>
      <rPr>
        <sz val="10"/>
        <rFont val="Microsoft YaHei"/>
        <family val="0"/>
        <charset val="1"/>
      </rPr>
      <t xml:space="preserve">TeepTrak IoT </t>
    </r>
    <r>
      <rPr>
        <sz val="10"/>
        <rFont val="Noto Sans CJK SC"/>
        <family val="2"/>
      </rPr>
      <t xml:space="preserve">传感器自动捕捉每个事件。</t>
    </r>
    <r>
      <rPr>
        <sz val="10"/>
        <rFont val="Microsoft YaHei"/>
        <family val="0"/>
        <charset val="1"/>
      </rPr>
      <t xml:space="preserve">48</t>
    </r>
    <r>
      <rPr>
        <sz val="10"/>
        <rFont val="Noto Sans CJK SC"/>
        <family val="2"/>
      </rPr>
      <t xml:space="preserve">小时免费 </t>
    </r>
    <r>
      <rPr>
        <sz val="10"/>
        <rFont val="Microsoft YaHei"/>
        <family val="0"/>
        <charset val="1"/>
      </rPr>
      <t xml:space="preserve">POC </t>
    </r>
    <r>
      <rPr>
        <sz val="10"/>
        <rFont val="Noto Sans CJK SC"/>
        <family val="2"/>
      </rPr>
      <t xml:space="preserve">在您的真实生产线上。</t>
    </r>
  </si>
  <si>
    <t xml:space="preserve">teeptrak.com/zh-hans/nous-contacter/</t>
  </si>
  <si>
    <r>
      <rPr>
        <b val="true"/>
        <sz val="18"/>
        <color rgb="FFEB352C"/>
        <rFont val="Noto Sans CJK SC"/>
        <family val="2"/>
      </rPr>
      <t xml:space="preserve">每周 </t>
    </r>
    <r>
      <rPr>
        <b val="true"/>
        <sz val="18"/>
        <color rgb="FFEB352C"/>
        <rFont val="Microsoft YaHei"/>
        <family val="0"/>
        <charset val="1"/>
      </rPr>
      <t xml:space="preserve">OEE </t>
    </r>
    <r>
      <rPr>
        <b val="true"/>
        <sz val="18"/>
        <color rgb="FFEB352C"/>
        <rFont val="Noto Sans CJK SC"/>
        <family val="2"/>
      </rPr>
      <t xml:space="preserve">跟踪 — </t>
    </r>
    <r>
      <rPr>
        <b val="true"/>
        <sz val="18"/>
        <color rgb="FFEB352C"/>
        <rFont val="Microsoft YaHei"/>
        <family val="0"/>
        <charset val="1"/>
      </rPr>
      <t xml:space="preserve">7</t>
    </r>
    <r>
      <rPr>
        <b val="true"/>
        <sz val="18"/>
        <color rgb="FFEB352C"/>
        <rFont val="Noto Sans CJK SC"/>
        <family val="2"/>
      </rPr>
      <t xml:space="preserve">天趋势</t>
    </r>
  </si>
  <si>
    <r>
      <rPr>
        <i val="true"/>
        <sz val="11"/>
        <color rgb="FF232120"/>
        <rFont val="Noto Sans CJK SC"/>
        <family val="2"/>
      </rPr>
      <t xml:space="preserve">每天填写黄色单元格。每周 </t>
    </r>
    <r>
      <rPr>
        <i val="true"/>
        <sz val="11"/>
        <color rgb="FF232120"/>
        <rFont val="Microsoft YaHei"/>
        <family val="0"/>
        <charset val="1"/>
      </rPr>
      <t xml:space="preserve">OEE </t>
    </r>
    <r>
      <rPr>
        <i val="true"/>
        <sz val="11"/>
        <color rgb="FF232120"/>
        <rFont val="Noto Sans CJK SC"/>
        <family val="2"/>
      </rPr>
      <t xml:space="preserve">和趋势自动计算。</t>
    </r>
  </si>
  <si>
    <t xml:space="preserve">指标</t>
  </si>
  <si>
    <t xml:space="preserve">周一</t>
  </si>
  <si>
    <t xml:space="preserve">周二</t>
  </si>
  <si>
    <t xml:space="preserve">周三</t>
  </si>
  <si>
    <t xml:space="preserve">周四</t>
  </si>
  <si>
    <t xml:space="preserve">周五</t>
  </si>
  <si>
    <t xml:space="preserve">周六</t>
  </si>
  <si>
    <t xml:space="preserve">周日</t>
  </si>
  <si>
    <t xml:space="preserve">每周总计</t>
  </si>
  <si>
    <t xml:space="preserve">每周平均</t>
  </si>
  <si>
    <t xml:space="preserve">加权平均</t>
  </si>
  <si>
    <r>
      <rPr>
        <b val="true"/>
        <sz val="10"/>
        <rFont val="Noto Sans CJK SC"/>
        <family val="2"/>
      </rPr>
      <t xml:space="preserve">计划时间</t>
    </r>
    <r>
      <rPr>
        <b val="true"/>
        <sz val="10"/>
        <rFont val="Microsoft YaHei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分钟</t>
    </r>
    <r>
      <rPr>
        <b val="true"/>
        <sz val="10"/>
        <rFont val="Microsoft YaHei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</si>
  <si>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非计划停机</t>
    </r>
    <r>
      <rPr>
        <b val="true"/>
        <sz val="10"/>
        <rFont val="Microsoft YaHei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分钟</t>
    </r>
    <r>
      <rPr>
        <b val="true"/>
        <sz val="10"/>
        <rFont val="Microsoft YaHei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</si>
  <si>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理想节拍时间</t>
    </r>
    <r>
      <rPr>
        <b val="true"/>
        <sz val="10"/>
        <rFont val="Microsoft YaHei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秒</t>
    </r>
    <r>
      <rPr>
        <b val="true"/>
        <sz val="10"/>
        <rFont val="Microsoft YaHei"/>
        <family val="0"/>
        <charset val="1"/>
      </rPr>
      <t xml:space="preserve">/</t>
    </r>
    <r>
      <rPr>
        <b val="true"/>
        <sz val="10"/>
        <rFont val="Noto Sans CJK SC"/>
        <family val="2"/>
      </rPr>
      <t xml:space="preserve">件</t>
    </r>
    <r>
      <rPr>
        <b val="true"/>
        <sz val="10"/>
        <rFont val="Microsoft YaHei"/>
        <family val="0"/>
        <charset val="1"/>
      </rPr>
      <t xml:space="preserve">)</t>
    </r>
  </si>
  <si>
    <t xml:space="preserve">总产量</t>
  </si>
  <si>
    <t xml:space="preserve">不合格品</t>
  </si>
  <si>
    <r>
      <rPr>
        <b val="true"/>
        <sz val="10"/>
        <rFont val="Noto Sans CJK SC"/>
        <family val="2"/>
      </rPr>
      <t xml:space="preserve">运行时间</t>
    </r>
    <r>
      <rPr>
        <b val="true"/>
        <sz val="10"/>
        <rFont val="Microsoft YaHei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分钟</t>
    </r>
    <r>
      <rPr>
        <b val="true"/>
        <sz val="10"/>
        <rFont val="Microsoft YaHei"/>
        <family val="0"/>
        <charset val="1"/>
      </rPr>
      <t xml:space="preserve">)</t>
    </r>
  </si>
  <si>
    <t xml:space="preserve">合格品</t>
  </si>
  <si>
    <r>
      <rPr>
        <b val="true"/>
        <sz val="12"/>
        <color rgb="FFFFFFFF"/>
        <rFont val="Microsoft YaHei"/>
        <family val="0"/>
        <charset val="1"/>
      </rPr>
      <t xml:space="preserve">OEE </t>
    </r>
    <r>
      <rPr>
        <b val="true"/>
        <sz val="12"/>
        <color rgb="FFFFFFFF"/>
        <rFont val="Noto Sans CJK SC"/>
        <family val="2"/>
      </rPr>
      <t xml:space="preserve">分解</t>
    </r>
  </si>
  <si>
    <t xml:space="preserve">趋势</t>
  </si>
  <si>
    <r>
      <rPr>
        <b val="true"/>
        <sz val="10"/>
        <rFont val="Noto Sans CJK SC"/>
        <family val="2"/>
      </rPr>
      <t xml:space="preserve">最佳日</t>
    </r>
    <r>
      <rPr>
        <b val="true"/>
        <sz val="10"/>
        <rFont val="Microsoft YaHei"/>
        <family val="0"/>
        <charset val="1"/>
      </rPr>
      <t xml:space="preserve">(OEE):</t>
    </r>
  </si>
  <si>
    <t xml:space="preserve"> ← 复制这一天的条件</t>
  </si>
  <si>
    <r>
      <rPr>
        <b val="true"/>
        <sz val="10"/>
        <rFont val="Noto Sans CJK SC"/>
        <family val="2"/>
      </rPr>
      <t xml:space="preserve">最差日</t>
    </r>
    <r>
      <rPr>
        <b val="true"/>
        <sz val="10"/>
        <rFont val="Microsoft YaHei"/>
        <family val="0"/>
        <charset val="1"/>
      </rPr>
      <t xml:space="preserve">(OEE):</t>
    </r>
  </si>
  <si>
    <t xml:space="preserve"> ← 调查这一天发生了什么</t>
  </si>
  <si>
    <t xml:space="preserve">每周产能损失</t>
  </si>
  <si>
    <r>
      <rPr>
        <b val="true"/>
        <sz val="10"/>
        <rFont val="Noto Sans CJK SC"/>
        <family val="2"/>
      </rPr>
      <t xml:space="preserve">每小时附加值</t>
    </r>
    <r>
      <rPr>
        <b val="true"/>
        <sz val="10"/>
        <rFont val="Microsoft YaHei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元</t>
    </r>
    <r>
      <rPr>
        <b val="true"/>
        <sz val="10"/>
        <rFont val="Microsoft YaHei"/>
        <family val="0"/>
        <charset val="1"/>
      </rPr>
      <t xml:space="preserve">/</t>
    </r>
    <r>
      <rPr>
        <b val="true"/>
        <sz val="10"/>
        <rFont val="Noto Sans CJK SC"/>
        <family val="2"/>
      </rPr>
      <t xml:space="preserve">小时</t>
    </r>
    <r>
      <rPr>
        <b val="true"/>
        <sz val="10"/>
        <rFont val="Microsoft YaHei"/>
        <family val="0"/>
        <charset val="1"/>
      </rPr>
      <t xml:space="preserve">)</t>
    </r>
  </si>
  <si>
    <t xml:space="preserve">← 输入您的生产线每小时附加值</t>
  </si>
  <si>
    <r>
      <rPr>
        <b val="true"/>
        <sz val="10"/>
        <rFont val="Noto Sans CJK SC"/>
        <family val="2"/>
      </rPr>
      <t xml:space="preserve">每周运行时间</t>
    </r>
    <r>
      <rPr>
        <b val="true"/>
        <sz val="10"/>
        <rFont val="Microsoft YaHei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小时</t>
    </r>
    <r>
      <rPr>
        <b val="true"/>
        <sz val="10"/>
        <rFont val="Microsoft YaHei"/>
        <family val="0"/>
        <charset val="1"/>
      </rPr>
      <t xml:space="preserve">)</t>
    </r>
  </si>
  <si>
    <r>
      <rPr>
        <b val="true"/>
        <sz val="11"/>
        <color rgb="FFFFFFFF"/>
        <rFont val="Noto Sans CJK SC"/>
        <family val="2"/>
      </rPr>
      <t xml:space="preserve">本周损失产能</t>
    </r>
    <r>
      <rPr>
        <b val="true"/>
        <sz val="11"/>
        <color rgb="FFFFFFFF"/>
        <rFont val="Microsoft YaHei"/>
        <family val="0"/>
        <charset val="1"/>
      </rPr>
      <t xml:space="preserve">(</t>
    </r>
    <r>
      <rPr>
        <b val="true"/>
        <sz val="11"/>
        <color rgb="FFFFFFFF"/>
        <rFont val="Noto Sans CJK SC"/>
        <family val="2"/>
      </rPr>
      <t xml:space="preserve">元</t>
    </r>
    <r>
      <rPr>
        <b val="true"/>
        <sz val="11"/>
        <color rgb="FFFFFFFF"/>
        <rFont val="Microsoft YaHei"/>
        <family val="0"/>
        <charset val="1"/>
      </rPr>
      <t xml:space="preserve">)</t>
    </r>
  </si>
  <si>
    <r>
      <rPr>
        <i val="true"/>
        <sz val="10"/>
        <color rgb="FFFFFFFF"/>
        <rFont val="Noto Sans CJK SC"/>
        <family val="2"/>
      </rPr>
      <t xml:space="preserve">← 乘以 </t>
    </r>
    <r>
      <rPr>
        <i val="true"/>
        <sz val="10"/>
        <color rgb="FFFFFFFF"/>
        <rFont val="Microsoft YaHei"/>
        <family val="0"/>
        <charset val="1"/>
      </rPr>
      <t xml:space="preserve">52 </t>
    </r>
    <r>
      <rPr>
        <i val="true"/>
        <sz val="10"/>
        <color rgb="FFFFFFFF"/>
        <rFont val="Noto Sans CJK SC"/>
        <family val="2"/>
      </rPr>
      <t xml:space="preserve">得年度损失。这是可恢复的产能。</t>
    </r>
  </si>
  <si>
    <t xml:space="preserve">六大损失 — 产能诊断</t>
  </si>
  <si>
    <t xml:space="preserve">按根本原因分类您的损失。优先攻击最大的损失。</t>
  </si>
  <si>
    <t xml:space="preserve">类别</t>
  </si>
  <si>
    <r>
      <rPr>
        <b val="true"/>
        <sz val="11"/>
        <color rgb="FFFFFFFF"/>
        <rFont val="Microsoft YaHei"/>
        <family val="0"/>
        <charset val="1"/>
      </rPr>
      <t xml:space="preserve">OEE </t>
    </r>
    <r>
      <rPr>
        <b val="true"/>
        <sz val="11"/>
        <color rgb="FFFFFFFF"/>
        <rFont val="Noto Sans CJK SC"/>
        <family val="2"/>
      </rPr>
      <t xml:space="preserve">分量</t>
    </r>
  </si>
  <si>
    <r>
      <rPr>
        <b val="true"/>
        <sz val="11"/>
        <color rgb="FFFFFFFF"/>
        <rFont val="Noto Sans CJK SC"/>
        <family val="2"/>
      </rPr>
      <t xml:space="preserve">损失时间</t>
    </r>
    <r>
      <rPr>
        <b val="true"/>
        <sz val="11"/>
        <color rgb="FFFFFFFF"/>
        <rFont val="Microsoft YaHei"/>
        <family val="0"/>
        <charset val="1"/>
      </rPr>
      <t xml:space="preserve">(</t>
    </r>
    <r>
      <rPr>
        <b val="true"/>
        <sz val="11"/>
        <color rgb="FFFFFFFF"/>
        <rFont val="Noto Sans CJK SC"/>
        <family val="2"/>
      </rPr>
      <t xml:space="preserve">分钟</t>
    </r>
    <r>
      <rPr>
        <b val="true"/>
        <sz val="11"/>
        <color rgb="FFFFFFFF"/>
        <rFont val="Microsoft YaHei"/>
        <family val="0"/>
        <charset val="1"/>
      </rPr>
      <t xml:space="preserve">/</t>
    </r>
    <r>
      <rPr>
        <b val="true"/>
        <sz val="11"/>
        <color rgb="FFFFFFFF"/>
        <rFont val="Noto Sans CJK SC"/>
        <family val="2"/>
      </rPr>
      <t xml:space="preserve">班</t>
    </r>
    <r>
      <rPr>
        <b val="true"/>
        <sz val="11"/>
        <color rgb="FFFFFFFF"/>
        <rFont val="Microsoft YaHei"/>
        <family val="0"/>
        <charset val="1"/>
      </rPr>
      <t xml:space="preserve">)</t>
    </r>
  </si>
  <si>
    <t xml:space="preserve">占班次比例</t>
  </si>
  <si>
    <t xml:space="preserve">优先级</t>
  </si>
  <si>
    <t xml:space="preserve">改善方法</t>
  </si>
  <si>
    <r>
      <rPr>
        <b val="true"/>
        <sz val="11"/>
        <rFont val="Noto Sans CJK SC"/>
        <family val="2"/>
      </rPr>
      <t xml:space="preserve">班次时长</t>
    </r>
    <r>
      <rPr>
        <b val="true"/>
        <sz val="11"/>
        <rFont val="Microsoft YaHei"/>
        <family val="0"/>
        <charset val="1"/>
      </rPr>
      <t xml:space="preserve">(</t>
    </r>
    <r>
      <rPr>
        <b val="true"/>
        <sz val="11"/>
        <rFont val="Noto Sans CJK SC"/>
        <family val="2"/>
      </rPr>
      <t xml:space="preserve">分钟</t>
    </r>
    <r>
      <rPr>
        <b val="true"/>
        <sz val="11"/>
        <rFont val="Microsoft YaHei"/>
        <family val="0"/>
        <charset val="1"/>
      </rPr>
      <t xml:space="preserve">) →</t>
    </r>
  </si>
  <si>
    <t xml:space="preserve">← 输入您的班次时长</t>
  </si>
  <si>
    <r>
      <rPr>
        <b val="true"/>
        <sz val="11"/>
        <rFont val="Microsoft YaHei"/>
        <family val="0"/>
        <charset val="1"/>
      </rPr>
      <t xml:space="preserve">1. </t>
    </r>
    <r>
      <rPr>
        <b val="true"/>
        <sz val="11"/>
        <rFont val="Noto Sans CJK SC"/>
        <family val="2"/>
      </rPr>
      <t xml:space="preserve">设备故障</t>
    </r>
  </si>
  <si>
    <r>
      <rPr>
        <sz val="10"/>
        <rFont val="Noto Sans CJK SC"/>
        <family val="2"/>
      </rPr>
      <t xml:space="preserve">预防性维护 </t>
    </r>
    <r>
      <rPr>
        <sz val="10"/>
        <rFont val="Microsoft YaHei"/>
        <family val="0"/>
        <charset val="1"/>
      </rPr>
      <t xml:space="preserve">+ TPM + </t>
    </r>
    <r>
      <rPr>
        <sz val="10"/>
        <rFont val="Noto Sans CJK SC"/>
        <family val="2"/>
      </rPr>
      <t xml:space="preserve">状态监测</t>
    </r>
  </si>
  <si>
    <r>
      <rPr>
        <b val="true"/>
        <sz val="11"/>
        <rFont val="Microsoft YaHei"/>
        <family val="0"/>
        <charset val="1"/>
      </rPr>
      <t xml:space="preserve">2. </t>
    </r>
    <r>
      <rPr>
        <b val="true"/>
        <sz val="11"/>
        <rFont val="Noto Sans CJK SC"/>
        <family val="2"/>
      </rPr>
      <t xml:space="preserve">换型时间</t>
    </r>
  </si>
  <si>
    <r>
      <rPr>
        <sz val="10"/>
        <rFont val="Microsoft YaHei"/>
        <family val="0"/>
        <charset val="1"/>
      </rPr>
      <t xml:space="preserve">SMED — </t>
    </r>
    <r>
      <rPr>
        <sz val="10"/>
        <rFont val="Noto Sans CJK SC"/>
        <family val="2"/>
      </rPr>
      <t xml:space="preserve">快速换型</t>
    </r>
  </si>
  <si>
    <r>
      <rPr>
        <b val="true"/>
        <sz val="11"/>
        <rFont val="Microsoft YaHei"/>
        <family val="0"/>
        <charset val="1"/>
      </rPr>
      <t xml:space="preserve">3. </t>
    </r>
    <r>
      <rPr>
        <b val="true"/>
        <sz val="11"/>
        <rFont val="Noto Sans CJK SC"/>
        <family val="2"/>
      </rPr>
      <t xml:space="preserve">微停机</t>
    </r>
    <r>
      <rPr>
        <b val="true"/>
        <sz val="11"/>
        <rFont val="Microsoft YaHei"/>
        <family val="0"/>
        <charset val="1"/>
      </rPr>
      <t xml:space="preserve">(&lt;5</t>
    </r>
    <r>
      <rPr>
        <b val="true"/>
        <sz val="11"/>
        <rFont val="Noto Sans CJK SC"/>
        <family val="2"/>
      </rPr>
      <t xml:space="preserve">分钟</t>
    </r>
    <r>
      <rPr>
        <b val="true"/>
        <sz val="11"/>
        <rFont val="Microsoft YaHei"/>
        <family val="0"/>
        <charset val="1"/>
      </rPr>
      <t xml:space="preserve">)</t>
    </r>
  </si>
  <si>
    <r>
      <rPr>
        <sz val="10"/>
        <rFont val="Noto Sans CJK SC"/>
        <family val="2"/>
      </rPr>
      <t xml:space="preserve">根本原因分析 </t>
    </r>
    <r>
      <rPr>
        <sz val="10"/>
        <rFont val="Microsoft YaHei"/>
        <family val="0"/>
        <charset val="1"/>
      </rPr>
      <t xml:space="preserve">+ </t>
    </r>
    <r>
      <rPr>
        <sz val="10"/>
        <rFont val="Noto Sans CJK SC"/>
        <family val="2"/>
      </rPr>
      <t xml:space="preserve">改善 — 手工跟踪常忽略</t>
    </r>
  </si>
  <si>
    <r>
      <rPr>
        <b val="true"/>
        <sz val="11"/>
        <rFont val="Microsoft YaHei"/>
        <family val="0"/>
        <charset val="1"/>
      </rPr>
      <t xml:space="preserve">4. </t>
    </r>
    <r>
      <rPr>
        <b val="true"/>
        <sz val="11"/>
        <rFont val="Noto Sans CJK SC"/>
        <family val="2"/>
      </rPr>
      <t xml:space="preserve">速度下降</t>
    </r>
  </si>
  <si>
    <r>
      <rPr>
        <sz val="10"/>
        <rFont val="Noto Sans CJK SC"/>
        <family val="2"/>
      </rPr>
      <t xml:space="preserve">生产线平衡 </t>
    </r>
    <r>
      <rPr>
        <sz val="10"/>
        <rFont val="Microsoft YaHei"/>
        <family val="0"/>
        <charset val="1"/>
      </rPr>
      <t xml:space="preserve">+ </t>
    </r>
    <r>
      <rPr>
        <sz val="10"/>
        <rFont val="Noto Sans CJK SC"/>
        <family val="2"/>
      </rPr>
      <t xml:space="preserve">操作员培训 </t>
    </r>
    <r>
      <rPr>
        <sz val="10"/>
        <rFont val="Microsoft YaHei"/>
        <family val="0"/>
        <charset val="1"/>
      </rPr>
      <t xml:space="preserve">+ </t>
    </r>
    <r>
      <rPr>
        <sz val="10"/>
        <rFont val="Noto Sans CJK SC"/>
        <family val="2"/>
      </rPr>
      <t xml:space="preserve">机器调校</t>
    </r>
  </si>
  <si>
    <r>
      <rPr>
        <b val="true"/>
        <sz val="11"/>
        <rFont val="Microsoft YaHei"/>
        <family val="0"/>
        <charset val="1"/>
      </rPr>
      <t xml:space="preserve">5. </t>
    </r>
    <r>
      <rPr>
        <b val="true"/>
        <sz val="11"/>
        <rFont val="Noto Sans CJK SC"/>
        <family val="2"/>
      </rPr>
      <t xml:space="preserve">工艺缺陷</t>
    </r>
  </si>
  <si>
    <r>
      <rPr>
        <sz val="10"/>
        <rFont val="Microsoft YaHei"/>
        <family val="0"/>
        <charset val="1"/>
      </rPr>
      <t xml:space="preserve">SPC — </t>
    </r>
    <r>
      <rPr>
        <sz val="10"/>
        <rFont val="Noto Sans CJK SC"/>
        <family val="2"/>
      </rPr>
      <t xml:space="preserve">统计过程控制 </t>
    </r>
    <r>
      <rPr>
        <sz val="10"/>
        <rFont val="Microsoft YaHei"/>
        <family val="0"/>
        <charset val="1"/>
      </rPr>
      <t xml:space="preserve">+ </t>
    </r>
    <r>
      <rPr>
        <sz val="10"/>
        <rFont val="Noto Sans CJK SC"/>
        <family val="2"/>
      </rPr>
      <t xml:space="preserve">防错法</t>
    </r>
  </si>
  <si>
    <r>
      <rPr>
        <b val="true"/>
        <sz val="11"/>
        <rFont val="Microsoft YaHei"/>
        <family val="0"/>
        <charset val="1"/>
      </rPr>
      <t xml:space="preserve">6. </t>
    </r>
    <r>
      <rPr>
        <b val="true"/>
        <sz val="11"/>
        <rFont val="Noto Sans CJK SC"/>
        <family val="2"/>
      </rPr>
      <t xml:space="preserve">启动损失</t>
    </r>
  </si>
  <si>
    <t xml:space="preserve">启动程序标准化</t>
  </si>
  <si>
    <t xml:space="preserve">总损失时间</t>
  </si>
  <si>
    <t xml:space="preserve">班次时间损失</t>
  </si>
  <si>
    <t xml:space="preserve">帕累托 — 您的头号优先级</t>
  </si>
  <si>
    <r>
      <rPr>
        <b val="true"/>
        <sz val="11"/>
        <rFont val="Noto Sans CJK SC"/>
        <family val="2"/>
      </rPr>
      <t xml:space="preserve">您的最大损失</t>
    </r>
    <r>
      <rPr>
        <b val="true"/>
        <sz val="11"/>
        <rFont val="Microsoft YaHei"/>
        <family val="0"/>
        <charset val="1"/>
      </rPr>
      <t xml:space="preserve">:</t>
    </r>
  </si>
  <si>
    <r>
      <rPr>
        <b val="true"/>
        <sz val="11"/>
        <rFont val="Noto Sans CJK SC"/>
        <family val="2"/>
      </rPr>
      <t xml:space="preserve">每班次损失时间</t>
    </r>
    <r>
      <rPr>
        <b val="true"/>
        <sz val="11"/>
        <rFont val="Microsoft YaHei"/>
        <family val="0"/>
        <charset val="1"/>
      </rPr>
      <t xml:space="preserve">:</t>
    </r>
  </si>
  <si>
    <t xml:space="preserve">分钟</t>
  </si>
  <si>
    <r>
      <rPr>
        <b val="true"/>
        <sz val="11"/>
        <rFont val="Noto Sans CJK SC"/>
        <family val="2"/>
      </rPr>
      <t xml:space="preserve">年度影响</t>
    </r>
    <r>
      <rPr>
        <b val="true"/>
        <sz val="11"/>
        <rFont val="Microsoft YaHei"/>
        <family val="0"/>
        <charset val="1"/>
      </rPr>
      <t xml:space="preserve">(200</t>
    </r>
    <r>
      <rPr>
        <b val="true"/>
        <sz val="11"/>
        <rFont val="Noto Sans CJK SC"/>
        <family val="2"/>
      </rPr>
      <t xml:space="preserve">班</t>
    </r>
    <r>
      <rPr>
        <b val="true"/>
        <sz val="11"/>
        <rFont val="Microsoft YaHei"/>
        <family val="0"/>
        <charset val="1"/>
      </rPr>
      <t xml:space="preserve">/</t>
    </r>
    <r>
      <rPr>
        <b val="true"/>
        <sz val="11"/>
        <rFont val="Noto Sans CJK SC"/>
        <family val="2"/>
      </rPr>
      <t xml:space="preserve">年</t>
    </r>
    <r>
      <rPr>
        <b val="true"/>
        <sz val="11"/>
        <rFont val="Microsoft YaHei"/>
        <family val="0"/>
        <charset val="1"/>
      </rPr>
      <t xml:space="preserve">):</t>
    </r>
  </si>
  <si>
    <r>
      <rPr>
        <i val="true"/>
        <sz val="10"/>
        <rFont val="Noto Sans CJK SC"/>
        <family val="2"/>
      </rPr>
      <t xml:space="preserve">小时</t>
    </r>
    <r>
      <rPr>
        <i val="true"/>
        <sz val="10"/>
        <rFont val="Microsoft YaHei"/>
        <family val="0"/>
        <charset val="1"/>
      </rPr>
      <t xml:space="preserve">/</t>
    </r>
    <r>
      <rPr>
        <i val="true"/>
        <sz val="10"/>
        <rFont val="Noto Sans CJK SC"/>
        <family val="2"/>
      </rPr>
      <t xml:space="preserve">年可恢复产能</t>
    </r>
  </si>
  <si>
    <r>
      <rPr>
        <b val="true"/>
        <sz val="11"/>
        <rFont val="Noto Sans CJK SC"/>
        <family val="2"/>
      </rPr>
      <t xml:space="preserve">推荐方法</t>
    </r>
    <r>
      <rPr>
        <b val="true"/>
        <sz val="11"/>
        <rFont val="Microsoft YaHei"/>
        <family val="0"/>
        <charset val="1"/>
      </rPr>
      <t xml:space="preserve">:</t>
    </r>
  </si>
  <si>
    <t xml:space="preserve">关键启示</t>
  </si>
  <si>
    <r>
      <rPr>
        <b val="true"/>
        <sz val="11"/>
        <rFont val="Noto Sans CJK SC"/>
        <family val="2"/>
      </rPr>
      <t xml:space="preserve">第 </t>
    </r>
    <r>
      <rPr>
        <b val="true"/>
        <sz val="11"/>
        <rFont val="Microsoft YaHei"/>
        <family val="0"/>
        <charset val="1"/>
      </rPr>
      <t xml:space="preserve">3 </t>
    </r>
    <r>
      <rPr>
        <b val="true"/>
        <sz val="11"/>
        <rFont val="Noto Sans CJK SC"/>
        <family val="2"/>
      </rPr>
      <t xml:space="preserve">类 — 微停机 — 通常是最大的隐性损失</t>
    </r>
  </si>
  <si>
    <r>
      <rPr>
        <sz val="10"/>
        <rFont val="Noto Sans CJK SC"/>
        <family val="2"/>
      </rPr>
      <t xml:space="preserve">也是手工跟踪总是低估的。</t>
    </r>
    <r>
      <rPr>
        <sz val="10"/>
        <rFont val="Microsoft YaHei"/>
        <family val="0"/>
        <charset val="1"/>
      </rPr>
      <t xml:space="preserve">5 </t>
    </r>
    <r>
      <rPr>
        <sz val="10"/>
        <rFont val="Noto Sans CJK SC"/>
        <family val="2"/>
      </rPr>
      <t xml:space="preserve">分钟以下的停机从未被操作员记录</t>
    </r>
  </si>
  <si>
    <r>
      <rPr>
        <sz val="10"/>
        <rFont val="Noto Sans CJK SC"/>
        <family val="2"/>
      </rPr>
      <t xml:space="preserve">但在大多数生产线上占生产时间的 </t>
    </r>
    <r>
      <rPr>
        <sz val="10"/>
        <rFont val="Microsoft YaHei"/>
        <family val="0"/>
        <charset val="1"/>
      </rPr>
      <t xml:space="preserve">8-15%</t>
    </r>
    <r>
      <rPr>
        <sz val="10"/>
        <rFont val="Noto Sans CJK SC"/>
        <family val="2"/>
      </rPr>
      <t xml:space="preserve">。</t>
    </r>
  </si>
  <si>
    <t xml:space="preserve">48 小时内用 TeepTrak 测量您的真实微停机 — 免费 POC</t>
  </si>
  <si>
    <r>
      <rPr>
        <b val="true"/>
        <sz val="18"/>
        <color rgb="FFEB352C"/>
        <rFont val="Noto Sans CJK SC"/>
        <family val="2"/>
      </rPr>
      <t xml:space="preserve">目标计算器 — </t>
    </r>
    <r>
      <rPr>
        <b val="true"/>
        <sz val="18"/>
        <color rgb="FFEB352C"/>
        <rFont val="Microsoft YaHei"/>
        <family val="0"/>
        <charset val="1"/>
      </rPr>
      <t xml:space="preserve">OEE </t>
    </r>
    <r>
      <rPr>
        <b val="true"/>
        <sz val="18"/>
        <color rgb="FFEB352C"/>
        <rFont val="Noto Sans CJK SC"/>
        <family val="2"/>
      </rPr>
      <t xml:space="preserve">提升价值几何</t>
    </r>
    <r>
      <rPr>
        <b val="true"/>
        <sz val="18"/>
        <color rgb="FFEB352C"/>
        <rFont val="Microsoft YaHei"/>
        <family val="0"/>
        <charset val="1"/>
      </rPr>
      <t xml:space="preserve">?</t>
    </r>
  </si>
  <si>
    <r>
      <rPr>
        <i val="true"/>
        <sz val="11"/>
        <color rgb="FF232120"/>
        <rFont val="Noto Sans CJK SC"/>
        <family val="2"/>
      </rPr>
      <t xml:space="preserve">设定 </t>
    </r>
    <r>
      <rPr>
        <i val="true"/>
        <sz val="11"/>
        <color rgb="FF232120"/>
        <rFont val="Microsoft YaHei"/>
        <family val="0"/>
        <charset val="1"/>
      </rPr>
      <t xml:space="preserve">OEE </t>
    </r>
    <r>
      <rPr>
        <i val="true"/>
        <sz val="11"/>
        <color rgb="FF232120"/>
        <rFont val="Noto Sans CJK SC"/>
        <family val="2"/>
      </rPr>
      <t xml:space="preserve">目标</t>
    </r>
    <r>
      <rPr>
        <i val="true"/>
        <sz val="11"/>
        <color rgb="FF232120"/>
        <rFont val="Microsoft YaHei"/>
        <family val="0"/>
        <charset val="1"/>
      </rPr>
      <t xml:space="preserve">,</t>
    </r>
    <r>
      <rPr>
        <i val="true"/>
        <sz val="11"/>
        <color rgb="FF232120"/>
        <rFont val="Noto Sans CJK SC"/>
        <family val="2"/>
      </rPr>
      <t xml:space="preserve">看到投资改善计划前的财务影响。</t>
    </r>
  </si>
  <si>
    <t xml:space="preserve">当前情况</t>
  </si>
  <si>
    <r>
      <rPr>
        <b val="true"/>
        <sz val="11"/>
        <rFont val="Noto Sans CJK SC"/>
        <family val="2"/>
      </rPr>
      <t xml:space="preserve">当前 </t>
    </r>
    <r>
      <rPr>
        <b val="true"/>
        <sz val="11"/>
        <rFont val="Microsoft YaHei"/>
        <family val="0"/>
        <charset val="1"/>
      </rPr>
      <t xml:space="preserve">OEE(%)</t>
    </r>
  </si>
  <si>
    <r>
      <rPr>
        <i val="true"/>
        <sz val="9"/>
        <color rgb="FF666666"/>
        <rFont val="Noto Sans CJK SC"/>
        <family val="2"/>
      </rPr>
      <t xml:space="preserve">您今天测量的 </t>
    </r>
    <r>
      <rPr>
        <i val="true"/>
        <sz val="9"/>
        <color rgb="FF666666"/>
        <rFont val="Microsoft YaHei"/>
        <family val="0"/>
        <charset val="1"/>
      </rPr>
      <t xml:space="preserve">OEE</t>
    </r>
  </si>
  <si>
    <r>
      <rPr>
        <b val="true"/>
        <sz val="11"/>
        <rFont val="Noto Sans CJK SC"/>
        <family val="2"/>
      </rPr>
      <t xml:space="preserve">每小时附加值</t>
    </r>
    <r>
      <rPr>
        <b val="true"/>
        <sz val="11"/>
        <rFont val="Microsoft YaHei"/>
        <family val="0"/>
        <charset val="1"/>
      </rPr>
      <t xml:space="preserve">(</t>
    </r>
    <r>
      <rPr>
        <b val="true"/>
        <sz val="11"/>
        <rFont val="Noto Sans CJK SC"/>
        <family val="2"/>
      </rPr>
      <t xml:space="preserve">元</t>
    </r>
    <r>
      <rPr>
        <b val="true"/>
        <sz val="11"/>
        <rFont val="Microsoft YaHei"/>
        <family val="0"/>
        <charset val="1"/>
      </rPr>
      <t xml:space="preserve">/</t>
    </r>
    <r>
      <rPr>
        <b val="true"/>
        <sz val="11"/>
        <rFont val="Noto Sans CJK SC"/>
        <family val="2"/>
      </rPr>
      <t xml:space="preserve">小时</t>
    </r>
    <r>
      <rPr>
        <b val="true"/>
        <sz val="11"/>
        <rFont val="Microsoft YaHei"/>
        <family val="0"/>
        <charset val="1"/>
      </rPr>
      <t xml:space="preserve">)</t>
    </r>
  </si>
  <si>
    <t xml:space="preserve">生产线每运行小时产生多少</t>
  </si>
  <si>
    <t xml:space="preserve">年度生产小时数</t>
  </si>
  <si>
    <r>
      <rPr>
        <i val="true"/>
        <sz val="9"/>
        <color rgb="FF666666"/>
        <rFont val="Noto Sans CJK SC"/>
        <family val="2"/>
      </rPr>
      <t xml:space="preserve">每年生产小时数</t>
    </r>
    <r>
      <rPr>
        <i val="true"/>
        <sz val="9"/>
        <color rgb="FF666666"/>
        <rFont val="Microsoft YaHei"/>
        <family val="0"/>
        <charset val="1"/>
      </rPr>
      <t xml:space="preserve">(</t>
    </r>
    <r>
      <rPr>
        <i val="true"/>
        <sz val="9"/>
        <color rgb="FF666666"/>
        <rFont val="Noto Sans CJK SC"/>
        <family val="2"/>
      </rPr>
      <t xml:space="preserve">典型值 </t>
    </r>
    <r>
      <rPr>
        <i val="true"/>
        <sz val="9"/>
        <color rgb="FF666666"/>
        <rFont val="Microsoft YaHei"/>
        <family val="0"/>
        <charset val="1"/>
      </rPr>
      <t xml:space="preserve">4000-5000)</t>
    </r>
  </si>
  <si>
    <t xml:space="preserve">当前年度生产价值</t>
  </si>
  <si>
    <t xml:space="preserve">目标场景</t>
  </si>
  <si>
    <r>
      <rPr>
        <b val="true"/>
        <sz val="11"/>
        <rFont val="Noto Sans CJK SC"/>
        <family val="2"/>
      </rPr>
      <t xml:space="preserve">目标 </t>
    </r>
    <r>
      <rPr>
        <b val="true"/>
        <sz val="11"/>
        <rFont val="Microsoft YaHei"/>
        <family val="0"/>
        <charset val="1"/>
      </rPr>
      <t xml:space="preserve">OEE(%)</t>
    </r>
  </si>
  <si>
    <r>
      <rPr>
        <i val="true"/>
        <sz val="9"/>
        <color rgb="FF666666"/>
        <rFont val="Noto Sans CJK SC"/>
        <family val="2"/>
      </rPr>
      <t xml:space="preserve">输入您的现实 </t>
    </r>
    <r>
      <rPr>
        <i val="true"/>
        <sz val="9"/>
        <color rgb="FF666666"/>
        <rFont val="Microsoft YaHei"/>
        <family val="0"/>
        <charset val="1"/>
      </rPr>
      <t xml:space="preserve">OEE </t>
    </r>
    <r>
      <rPr>
        <i val="true"/>
        <sz val="9"/>
        <color rgb="FF666666"/>
        <rFont val="Noto Sans CJK SC"/>
        <family val="2"/>
      </rPr>
      <t xml:space="preserve">目标</t>
    </r>
  </si>
  <si>
    <r>
      <rPr>
        <b val="true"/>
        <sz val="11"/>
        <rFont val="Microsoft YaHei"/>
        <family val="0"/>
        <charset val="1"/>
      </rPr>
      <t xml:space="preserve">OEE </t>
    </r>
    <r>
      <rPr>
        <b val="true"/>
        <sz val="11"/>
        <rFont val="Noto Sans CJK SC"/>
        <family val="2"/>
      </rPr>
      <t xml:space="preserve">提升空间</t>
    </r>
  </si>
  <si>
    <r>
      <rPr>
        <i val="true"/>
        <sz val="9"/>
        <rFont val="Noto Sans CJK SC"/>
        <family val="2"/>
      </rPr>
      <t xml:space="preserve">需改善的 </t>
    </r>
    <r>
      <rPr>
        <i val="true"/>
        <sz val="9"/>
        <rFont val="Microsoft YaHei"/>
        <family val="0"/>
        <charset val="1"/>
      </rPr>
      <t xml:space="preserve">OEE </t>
    </r>
    <r>
      <rPr>
        <i val="true"/>
        <sz val="9"/>
        <rFont val="Noto Sans CJK SC"/>
        <family val="2"/>
      </rPr>
      <t xml:space="preserve">百分点</t>
    </r>
  </si>
  <si>
    <t xml:space="preserve">预计年度生产价值</t>
  </si>
  <si>
    <t xml:space="preserve">年度改善价值</t>
  </si>
  <si>
    <t xml:space="preserve">每条生产线年度可恢复产能</t>
  </si>
  <si>
    <r>
      <rPr>
        <b val="true"/>
        <sz val="11"/>
        <rFont val="Noto Sans CJK SC"/>
        <family val="2"/>
      </rPr>
      <t xml:space="preserve">每 </t>
    </r>
    <r>
      <rPr>
        <b val="true"/>
        <sz val="11"/>
        <rFont val="Microsoft YaHei"/>
        <family val="0"/>
        <charset val="1"/>
      </rPr>
      <t xml:space="preserve">1 </t>
    </r>
    <r>
      <rPr>
        <b val="true"/>
        <sz val="11"/>
        <rFont val="Noto Sans CJK SC"/>
        <family val="2"/>
      </rPr>
      <t xml:space="preserve">个 </t>
    </r>
    <r>
      <rPr>
        <b val="true"/>
        <sz val="11"/>
        <rFont val="Microsoft YaHei"/>
        <family val="0"/>
        <charset val="1"/>
      </rPr>
      <t xml:space="preserve">OEE </t>
    </r>
    <r>
      <rPr>
        <b val="true"/>
        <sz val="11"/>
        <rFont val="Noto Sans CJK SC"/>
        <family val="2"/>
      </rPr>
      <t xml:space="preserve">百分点价值</t>
    </r>
  </si>
  <si>
    <r>
      <rPr>
        <i val="true"/>
        <sz val="9"/>
        <rFont val="Noto Sans CJK SC"/>
        <family val="2"/>
      </rPr>
      <t xml:space="preserve">每增加 </t>
    </r>
    <r>
      <rPr>
        <i val="true"/>
        <sz val="9"/>
        <rFont val="Microsoft YaHei"/>
        <family val="0"/>
        <charset val="1"/>
      </rPr>
      <t xml:space="preserve">1 </t>
    </r>
    <r>
      <rPr>
        <i val="true"/>
        <sz val="9"/>
        <rFont val="Noto Sans CJK SC"/>
        <family val="2"/>
      </rPr>
      <t xml:space="preserve">个 </t>
    </r>
    <r>
      <rPr>
        <i val="true"/>
        <sz val="9"/>
        <rFont val="Microsoft YaHei"/>
        <family val="0"/>
        <charset val="1"/>
      </rPr>
      <t xml:space="preserve">OEE </t>
    </r>
    <r>
      <rPr>
        <i val="true"/>
        <sz val="9"/>
        <rFont val="Noto Sans CJK SC"/>
        <family val="2"/>
      </rPr>
      <t xml:space="preserve">百分点</t>
    </r>
    <r>
      <rPr>
        <i val="true"/>
        <sz val="9"/>
        <rFont val="Microsoft YaHei"/>
        <family val="0"/>
        <charset val="1"/>
      </rPr>
      <t xml:space="preserve">,</t>
    </r>
    <r>
      <rPr>
        <i val="true"/>
        <sz val="9"/>
        <rFont val="Noto Sans CJK SC"/>
        <family val="2"/>
      </rPr>
      <t xml:space="preserve">年度价值</t>
    </r>
  </si>
  <si>
    <r>
      <rPr>
        <b val="true"/>
        <sz val="12"/>
        <color rgb="FFFFFFFF"/>
        <rFont val="Noto Sans CJK SC"/>
        <family val="2"/>
      </rPr>
      <t xml:space="preserve">场景矩阵 — 如果您将 </t>
    </r>
    <r>
      <rPr>
        <b val="true"/>
        <sz val="12"/>
        <color rgb="FFFFFFFF"/>
        <rFont val="Microsoft YaHei"/>
        <family val="0"/>
        <charset val="1"/>
      </rPr>
      <t xml:space="preserve">OEE </t>
    </r>
    <r>
      <rPr>
        <b val="true"/>
        <sz val="12"/>
        <color rgb="FFFFFFFF"/>
        <rFont val="Noto Sans CJK SC"/>
        <family val="2"/>
      </rPr>
      <t xml:space="preserve">提升到</t>
    </r>
    <r>
      <rPr>
        <b val="true"/>
        <sz val="12"/>
        <color rgb="FFFFFFFF"/>
        <rFont val="Microsoft YaHei"/>
        <family val="0"/>
        <charset val="1"/>
      </rPr>
      <t xml:space="preserve">:</t>
    </r>
  </si>
  <si>
    <r>
      <rPr>
        <b val="true"/>
        <sz val="11"/>
        <color rgb="FFFFFFFF"/>
        <rFont val="Noto Sans CJK SC"/>
        <family val="2"/>
      </rPr>
      <t xml:space="preserve">目标 </t>
    </r>
    <r>
      <rPr>
        <b val="true"/>
        <sz val="11"/>
        <color rgb="FFFFFFFF"/>
        <rFont val="Microsoft YaHei"/>
        <family val="0"/>
        <charset val="1"/>
      </rPr>
      <t xml:space="preserve">OEE</t>
    </r>
  </si>
  <si>
    <r>
      <rPr>
        <b val="true"/>
        <sz val="11"/>
        <color rgb="FFFFFFFF"/>
        <rFont val="Noto Sans CJK SC"/>
        <family val="2"/>
      </rPr>
      <t xml:space="preserve">提升</t>
    </r>
    <r>
      <rPr>
        <b val="true"/>
        <sz val="11"/>
        <color rgb="FFFFFFFF"/>
        <rFont val="Microsoft YaHei"/>
        <family val="0"/>
        <charset val="1"/>
      </rPr>
      <t xml:space="preserve">(</t>
    </r>
    <r>
      <rPr>
        <b val="true"/>
        <sz val="11"/>
        <color rgb="FFFFFFFF"/>
        <rFont val="Noto Sans CJK SC"/>
        <family val="2"/>
      </rPr>
      <t xml:space="preserve">百分点</t>
    </r>
    <r>
      <rPr>
        <b val="true"/>
        <sz val="11"/>
        <color rgb="FFFFFFFF"/>
        <rFont val="Microsoft YaHei"/>
        <family val="0"/>
        <charset val="1"/>
      </rPr>
      <t xml:space="preserve">)</t>
    </r>
  </si>
  <si>
    <t xml:space="preserve">年度获益</t>
  </si>
  <si>
    <t xml:space="preserve">等级</t>
  </si>
  <si>
    <t xml:space="preserve">适度</t>
  </si>
  <si>
    <t xml:space="preserve">可达成</t>
  </si>
  <si>
    <t xml:space="preserve">稳健</t>
  </si>
  <si>
    <t xml:space="preserve">世界级</t>
  </si>
  <si>
    <t xml:space="preserve">精英</t>
  </si>
  <si>
    <r>
      <rPr>
        <b val="true"/>
        <sz val="13"/>
        <color rgb="FFFFFFFF"/>
        <rFont val="Noto Sans CJK SC"/>
        <family val="2"/>
      </rPr>
      <t xml:space="preserve">下一步</t>
    </r>
    <r>
      <rPr>
        <b val="true"/>
        <sz val="13"/>
        <color rgb="FFFFFFFF"/>
        <rFont val="Microsoft YaHei"/>
        <family val="0"/>
        <charset val="1"/>
      </rPr>
      <t xml:space="preserve">:</t>
    </r>
    <r>
      <rPr>
        <b val="true"/>
        <sz val="13"/>
        <color rgb="FFFFFFFF"/>
        <rFont val="Noto Sans CJK SC"/>
        <family val="2"/>
      </rPr>
      <t xml:space="preserve">测量您的真实 </t>
    </r>
    <r>
      <rPr>
        <b val="true"/>
        <sz val="13"/>
        <color rgb="FFFFFFFF"/>
        <rFont val="Microsoft YaHei"/>
        <family val="0"/>
        <charset val="1"/>
      </rPr>
      <t xml:space="preserve">OEE</t>
    </r>
  </si>
  <si>
    <r>
      <rPr>
        <sz val="10"/>
        <rFont val="Noto Sans CJK SC"/>
        <family val="2"/>
      </rPr>
      <t xml:space="preserve">在投资改善计划前</t>
    </r>
    <r>
      <rPr>
        <sz val="10"/>
        <rFont val="Microsoft YaHei"/>
        <family val="0"/>
        <charset val="1"/>
      </rPr>
      <t xml:space="preserve">,</t>
    </r>
    <r>
      <rPr>
        <sz val="10"/>
        <rFont val="Noto Sans CJK SC"/>
        <family val="2"/>
      </rPr>
      <t xml:space="preserve">了解您的真实 </t>
    </r>
    <r>
      <rPr>
        <sz val="10"/>
        <rFont val="Microsoft YaHei"/>
        <family val="0"/>
        <charset val="1"/>
      </rPr>
      <t xml:space="preserve">OEE(</t>
    </r>
    <r>
      <rPr>
        <sz val="10"/>
        <rFont val="Noto Sans CJK SC"/>
        <family val="2"/>
      </rPr>
      <t xml:space="preserve">不是手工估计</t>
    </r>
    <r>
      <rPr>
        <sz val="10"/>
        <rFont val="Microsoft YaHei"/>
        <family val="0"/>
        <charset val="1"/>
      </rPr>
      <t xml:space="preserve">)</t>
    </r>
    <r>
      <rPr>
        <sz val="10"/>
        <rFont val="Noto Sans CJK SC"/>
        <family val="2"/>
      </rPr>
      <t xml:space="preserve">。</t>
    </r>
  </si>
  <si>
    <r>
      <rPr>
        <sz val="10"/>
        <rFont val="Microsoft YaHei"/>
        <family val="0"/>
        <charset val="1"/>
      </rPr>
      <t xml:space="preserve">TeepTrak IoT </t>
    </r>
    <r>
      <rPr>
        <sz val="10"/>
        <rFont val="Noto Sans CJK SC"/>
        <family val="2"/>
      </rPr>
      <t xml:space="preserve">传感器 </t>
    </r>
    <r>
      <rPr>
        <sz val="10"/>
        <rFont val="Microsoft YaHei"/>
        <family val="0"/>
        <charset val="1"/>
      </rPr>
      <t xml:space="preserve">48 </t>
    </r>
    <r>
      <rPr>
        <sz val="10"/>
        <rFont val="Noto Sans CJK SC"/>
        <family val="2"/>
      </rPr>
      <t xml:space="preserve">小时提供精确基线 — 免费 </t>
    </r>
    <r>
      <rPr>
        <sz val="10"/>
        <rFont val="Microsoft YaHei"/>
        <family val="0"/>
        <charset val="1"/>
      </rPr>
      <t xml:space="preserve">POC</t>
    </r>
    <r>
      <rPr>
        <sz val="10"/>
        <rFont val="Noto Sans CJK SC"/>
        <family val="2"/>
      </rPr>
      <t xml:space="preserve">。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</si>
</sst>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0.0%"/>
    <numFmt numFmtId="167" formatCode="0.0"/>
    <numFmt numFmtId="168" formatCode="\¥#,##0"/>
    <numFmt numFmtId="169" formatCode="#,##0.0"/>
    <numFmt numFmtId="170" formatCode="#,##0"/>
  </numFmts>
  <fonts count="7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EB352C"/>
      <name val="Microsoft YaHei"/>
      <family val="0"/>
      <charset val="1"/>
    </font>
    <font>
      <b val="true"/>
      <sz val="20"/>
      <color rgb="FFEB352C"/>
      <name val="Noto Sans CJK SC"/>
      <family val="2"/>
    </font>
    <font>
      <i val="true"/>
      <sz val="12"/>
      <color rgb="FF232120"/>
      <name val="Microsoft YaHei"/>
      <family val="0"/>
      <charset val="1"/>
    </font>
    <font>
      <i val="true"/>
      <sz val="12"/>
      <color rgb="FF232120"/>
      <name val="Noto Sans CJK SC"/>
      <family val="2"/>
    </font>
    <font>
      <b val="true"/>
      <sz val="14"/>
      <color rgb="FF232120"/>
      <name val="Noto Sans CJK SC"/>
      <family val="2"/>
    </font>
    <font>
      <b val="true"/>
      <sz val="11"/>
      <color rgb="FFEB352C"/>
      <name val="Noto Sans CJK SC"/>
      <family val="2"/>
    </font>
    <font>
      <b val="true"/>
      <sz val="11"/>
      <color rgb="FFEB352C"/>
      <name val="Microsoft YaHei"/>
      <family val="0"/>
      <charset val="1"/>
    </font>
    <font>
      <b val="true"/>
      <sz val="11"/>
      <name val="Noto Sans CJK SC"/>
      <family val="2"/>
    </font>
    <font>
      <sz val="10"/>
      <color rgb="FF232120"/>
      <name val="Noto Sans CJK SC"/>
      <family val="2"/>
    </font>
    <font>
      <sz val="10"/>
      <color rgb="FF232120"/>
      <name val="Microsoft YaHei"/>
      <family val="0"/>
      <charset val="1"/>
    </font>
    <font>
      <b val="true"/>
      <sz val="11"/>
      <name val="Microsoft YaHei"/>
      <family val="0"/>
      <charset val="1"/>
    </font>
    <font>
      <b val="true"/>
      <sz val="14"/>
      <color rgb="FF232120"/>
      <name val="Microsoft YaHei"/>
      <family val="0"/>
      <charset val="1"/>
    </font>
    <font>
      <b val="true"/>
      <sz val="13"/>
      <color rgb="FFEB352C"/>
      <name val="Microsoft YaHei"/>
      <family val="0"/>
      <charset val="1"/>
    </font>
    <font>
      <b val="true"/>
      <sz val="13"/>
      <color rgb="FFEB352C"/>
      <name val="Noto Sans CJK SC"/>
      <family val="2"/>
    </font>
    <font>
      <sz val="10"/>
      <color rgb="FF555555"/>
      <name val="Microsoft YaHei"/>
      <family val="0"/>
      <charset val="1"/>
    </font>
    <font>
      <sz val="10"/>
      <color rgb="FF555555"/>
      <name val="Noto Sans CJK SC"/>
      <family val="2"/>
    </font>
    <font>
      <i val="true"/>
      <sz val="10"/>
      <color rgb="FF232120"/>
      <name val="Noto Sans CJK SC"/>
      <family val="2"/>
    </font>
    <font>
      <b val="true"/>
      <sz val="14"/>
      <color rgb="FFEB352C"/>
      <name val="Microsoft YaHei"/>
      <family val="0"/>
      <charset val="1"/>
    </font>
    <font>
      <i val="true"/>
      <sz val="10"/>
      <color rgb="FF232120"/>
      <name val="Microsoft YaHei"/>
      <family val="0"/>
      <charset val="1"/>
    </font>
    <font>
      <b val="true"/>
      <sz val="14"/>
      <color rgb="FFEB352C"/>
      <name val="Noto Sans CJK SC"/>
      <family val="2"/>
    </font>
    <font>
      <b val="true"/>
      <sz val="12"/>
      <color rgb="FFEB352C"/>
      <name val="Noto Sans CJK SC"/>
      <family val="2"/>
    </font>
    <font>
      <b val="true"/>
      <sz val="12"/>
      <color rgb="FFEB352C"/>
      <name val="Microsoft YaHei"/>
      <family val="0"/>
      <charset val="1"/>
    </font>
    <font>
      <sz val="10"/>
      <name val="Noto Sans CJK SC"/>
      <family val="2"/>
    </font>
    <font>
      <sz val="10"/>
      <name val="Microsoft YaHei"/>
      <family val="0"/>
      <charset val="1"/>
    </font>
    <font>
      <b val="true"/>
      <u val="single"/>
      <sz val="10"/>
      <color rgb="FFEB352C"/>
      <name val="Noto Sans CJK SC"/>
      <family val="2"/>
    </font>
    <font>
      <b val="true"/>
      <u val="single"/>
      <sz val="10"/>
      <color rgb="FFEB352C"/>
      <name val="Microsoft YaHei"/>
      <family val="0"/>
      <charset val="1"/>
    </font>
    <font>
      <b val="true"/>
      <sz val="18"/>
      <color rgb="FFEB352C"/>
      <name val="Microsoft YaHei"/>
      <family val="0"/>
      <charset val="1"/>
    </font>
    <font>
      <b val="true"/>
      <sz val="18"/>
      <color rgb="FFEB352C"/>
      <name val="Noto Sans CJK SC"/>
      <family val="2"/>
    </font>
    <font>
      <i val="true"/>
      <sz val="11"/>
      <color rgb="FF232120"/>
      <name val="Noto Sans CJK SC"/>
      <family val="2"/>
    </font>
    <font>
      <b val="true"/>
      <sz val="13"/>
      <color rgb="FFFFFFFF"/>
      <name val="Noto Sans CJK SC"/>
      <family val="2"/>
    </font>
    <font>
      <b val="true"/>
      <sz val="13"/>
      <color rgb="FFFFFFFF"/>
      <name val="Microsoft YaHei"/>
      <family val="0"/>
      <charset val="1"/>
    </font>
    <font>
      <sz val="11"/>
      <name val="Noto Sans CJK SC"/>
      <family val="2"/>
    </font>
    <font>
      <sz val="11"/>
      <name val="Microsoft YaHei"/>
      <family val="0"/>
      <charset val="1"/>
    </font>
    <font>
      <b val="true"/>
      <sz val="11"/>
      <color rgb="FF0000FF"/>
      <name val="Microsoft YaHei"/>
      <family val="0"/>
      <charset val="1"/>
    </font>
    <font>
      <i val="true"/>
      <sz val="9"/>
      <color rgb="FF666666"/>
      <name val="Noto Sans CJK SC"/>
      <family val="2"/>
    </font>
    <font>
      <i val="true"/>
      <sz val="9"/>
      <color rgb="FF666666"/>
      <name val="Microsoft YaHei"/>
      <family val="0"/>
      <charset val="1"/>
    </font>
    <font>
      <b val="true"/>
      <sz val="12"/>
      <name val="Noto Sans CJK SC"/>
      <family val="2"/>
    </font>
    <font>
      <i val="true"/>
      <sz val="10"/>
      <color rgb="FF666666"/>
      <name val="Noto Sans CJK SC"/>
      <family val="2"/>
    </font>
    <font>
      <i val="true"/>
      <sz val="10"/>
      <color rgb="FF666666"/>
      <name val="Microsoft YaHei"/>
      <family val="0"/>
      <charset val="1"/>
    </font>
    <font>
      <b val="true"/>
      <sz val="16"/>
      <color rgb="FFFFFFFF"/>
      <name val="Microsoft YaHei"/>
      <family val="0"/>
      <charset val="1"/>
    </font>
    <font>
      <b val="true"/>
      <sz val="20"/>
      <color rgb="FFFFFFFF"/>
      <name val="Microsoft YaHei"/>
      <family val="0"/>
      <charset val="1"/>
    </font>
    <font>
      <b val="true"/>
      <i val="true"/>
      <sz val="11"/>
      <color rgb="FFFFFFFF"/>
      <name val="Noto Sans CJK SC"/>
      <family val="2"/>
    </font>
    <font>
      <b val="true"/>
      <i val="true"/>
      <sz val="11"/>
      <color rgb="FFFFFFFF"/>
      <name val="Microsoft YaHei"/>
      <family val="0"/>
      <charset val="1"/>
    </font>
    <font>
      <b val="true"/>
      <sz val="12"/>
      <color rgb="FF232120"/>
      <name val="Noto Sans CJK SC"/>
      <family val="2"/>
    </font>
    <font>
      <i val="true"/>
      <sz val="9"/>
      <name val="Noto Sans CJK SC"/>
      <family val="2"/>
    </font>
    <font>
      <i val="true"/>
      <sz val="9"/>
      <name val="Microsoft YaHei"/>
      <family val="0"/>
      <charset val="1"/>
    </font>
    <font>
      <b val="true"/>
      <sz val="12"/>
      <color rgb="FFFFFFFF"/>
      <name val="Noto Sans CJK SC"/>
      <family val="2"/>
    </font>
    <font>
      <b val="true"/>
      <sz val="12"/>
      <color rgb="FFFFFFFF"/>
      <name val="Microsoft YaHei"/>
      <family val="0"/>
      <charset val="1"/>
    </font>
    <font>
      <b val="true"/>
      <u val="single"/>
      <sz val="11"/>
      <color rgb="FFEB352C"/>
      <name val="Microsoft YaHei"/>
      <family val="0"/>
      <charset val="1"/>
    </font>
    <font>
      <sz val="10"/>
      <name val="Arial"/>
      <family val="2"/>
    </font>
    <font>
      <i val="true"/>
      <sz val="11"/>
      <color rgb="FF232120"/>
      <name val="Microsoft YaHei"/>
      <family val="0"/>
      <charset val="1"/>
    </font>
    <font>
      <b val="true"/>
      <sz val="11"/>
      <color rgb="FFFFFFFF"/>
      <name val="Noto Sans CJK SC"/>
      <family val="2"/>
    </font>
    <font>
      <b val="true"/>
      <sz val="10"/>
      <name val="Noto Sans CJK SC"/>
      <family val="2"/>
    </font>
    <font>
      <b val="true"/>
      <sz val="10"/>
      <name val="Microsoft YaHei"/>
      <family val="0"/>
      <charset val="1"/>
    </font>
    <font>
      <sz val="10"/>
      <color rgb="FF0000FF"/>
      <name val="Microsoft YaHei"/>
      <family val="0"/>
      <charset val="1"/>
    </font>
    <font>
      <b val="true"/>
      <sz val="14"/>
      <color rgb="FFFFFFFF"/>
      <name val="Microsoft YaHei"/>
      <family val="0"/>
      <charset val="1"/>
    </font>
    <font>
      <b val="true"/>
      <sz val="10"/>
      <color rgb="FF008000"/>
      <name val="Noto Sans CJK SC"/>
      <family val="2"/>
    </font>
    <font>
      <b val="true"/>
      <sz val="10"/>
      <color rgb="FF008000"/>
      <name val="Microsoft YaHei"/>
      <family val="0"/>
      <charset val="1"/>
    </font>
    <font>
      <b val="true"/>
      <sz val="10"/>
      <color rgb="FFEB352C"/>
      <name val="Noto Sans CJK SC"/>
      <family val="2"/>
    </font>
    <font>
      <b val="true"/>
      <sz val="10"/>
      <color rgb="FFEB352C"/>
      <name val="Microsoft YaHei"/>
      <family val="0"/>
      <charset val="1"/>
    </font>
    <font>
      <i val="true"/>
      <sz val="10"/>
      <name val="Noto Sans CJK SC"/>
      <family val="2"/>
    </font>
    <font>
      <b val="true"/>
      <sz val="11"/>
      <color rgb="FFFFFFFF"/>
      <name val="Microsoft YaHei"/>
      <family val="0"/>
      <charset val="1"/>
    </font>
    <font>
      <i val="true"/>
      <sz val="10"/>
      <color rgb="FFFFFFFF"/>
      <name val="Noto Sans CJK SC"/>
      <family val="2"/>
    </font>
    <font>
      <i val="true"/>
      <sz val="10"/>
      <color rgb="FFFFFFFF"/>
      <name val="Microsoft YaHei"/>
      <family val="0"/>
      <charset val="1"/>
    </font>
    <font>
      <i val="true"/>
      <sz val="10"/>
      <color rgb="FFEB352C"/>
      <name val="Noto Sans CJK SC"/>
      <family val="2"/>
    </font>
    <font>
      <i val="true"/>
      <sz val="10"/>
      <color rgb="FF0066CC"/>
      <name val="Noto Sans CJK SC"/>
      <family val="2"/>
    </font>
    <font>
      <i val="true"/>
      <sz val="10"/>
      <color rgb="FF008000"/>
      <name val="Noto Sans CJK SC"/>
      <family val="2"/>
    </font>
    <font>
      <i val="true"/>
      <sz val="10"/>
      <name val="Microsoft YaHei"/>
      <family val="0"/>
      <charset val="1"/>
    </font>
    <font>
      <b val="true"/>
      <sz val="12"/>
      <name val="Microsoft YaHei"/>
      <family val="0"/>
      <charset val="1"/>
    </font>
    <font>
      <b val="true"/>
      <sz val="14"/>
      <color rgb="FFFFFFFF"/>
      <name val="Noto Sans CJK SC"/>
      <family val="2"/>
    </font>
    <font>
      <b val="true"/>
      <sz val="18"/>
      <color rgb="FFFFFFFF"/>
      <name val="Microsoft YaHei"/>
      <family val="0"/>
      <charset val="1"/>
    </font>
    <font>
      <b val="true"/>
      <i val="true"/>
      <sz val="10"/>
      <color rgb="FFFFFFFF"/>
      <name val="Noto Sans CJK SC"/>
      <family val="2"/>
    </font>
  </fonts>
  <fills count="8">
    <fill>
      <patternFill patternType="none"/>
    </fill>
    <fill>
      <patternFill patternType="gray125"/>
    </fill>
    <fill>
      <patternFill patternType="solid">
        <fgColor rgb="FFF4F4F4"/>
        <bgColor rgb="FFFFFFFF"/>
      </patternFill>
    </fill>
    <fill>
      <patternFill patternType="solid">
        <fgColor rgb="FF232120"/>
        <bgColor rgb="FF333300"/>
      </patternFill>
    </fill>
    <fill>
      <patternFill patternType="solid">
        <fgColor rgb="FFFFF3CD"/>
        <bgColor rgb="FFFFE5E3"/>
      </patternFill>
    </fill>
    <fill>
      <patternFill patternType="solid">
        <fgColor rgb="FFEB352C"/>
        <bgColor rgb="FFFF0000"/>
      </patternFill>
    </fill>
    <fill>
      <patternFill patternType="solid">
        <fgColor rgb="FFFFE5E3"/>
        <bgColor rgb="FFE8E8E8"/>
      </patternFill>
    </fill>
    <fill>
      <patternFill patternType="solid">
        <fgColor rgb="FFE8E8E8"/>
        <bgColor rgb="FFF4F4F4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9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1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1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1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3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5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D"/>
      <rgbColor rgb="FFF4F4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CCFFCC"/>
      <rgbColor rgb="FFFFFF99"/>
      <rgbColor rgb="FF99CCFF"/>
      <rgbColor rgb="FFFF99CC"/>
      <rgbColor rgb="FFCC99FF"/>
      <rgbColor rgb="FFFFE5E3"/>
      <rgbColor rgb="FF3366FF"/>
      <rgbColor rgb="FF33CCCC"/>
      <rgbColor rgb="FF99CC00"/>
      <rgbColor rgb="FFFFCC00"/>
      <rgbColor rgb="FFFF9900"/>
      <rgbColor rgb="FFEB352C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555555"/>
      <rgbColor rgb="FF23212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hyperlink" Target="https://teeptrak.com/zh-hans/nous-contacter/" TargetMode="Externa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hyperlink" Target="https://teeptrak.com/zh-hans/nous-contacter/" TargetMode="External"/><Relationship Id="rId3" Type="http://schemas.openxmlformats.org/officeDocument/2006/relationships/vmlDrawing" Target="../drawings/vmlDrawing3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hyperlink" Target="https://teeptrak.com/zh-hans/nous-contacter/" TargetMode="External"/><Relationship Id="rId3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6" min="1" style="0" width="20"/>
  </cols>
  <sheetData>
    <row r="1" customFormat="false" ht="30.5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9.4" hidden="false" customHeight="false" outlineLevel="0" collapsed="false">
      <c r="A2" s="2" t="s">
        <v>1</v>
      </c>
      <c r="B2" s="2"/>
      <c r="C2" s="2"/>
      <c r="D2" s="2"/>
      <c r="E2" s="2"/>
      <c r="F2" s="2"/>
    </row>
    <row r="4" customFormat="false" ht="17.35" hidden="false" customHeight="false" outlineLevel="0" collapsed="false">
      <c r="A4" s="3" t="s">
        <v>2</v>
      </c>
      <c r="B4" s="3"/>
      <c r="C4" s="3"/>
      <c r="D4" s="3"/>
      <c r="E4" s="3"/>
      <c r="F4" s="3"/>
    </row>
    <row r="6" customFormat="false" ht="17.15" hidden="false" customHeight="false" outlineLevel="0" collapsed="false">
      <c r="A6" s="4" t="s">
        <v>3</v>
      </c>
      <c r="B6" s="5" t="s">
        <v>4</v>
      </c>
      <c r="C6" s="6" t="s">
        <v>5</v>
      </c>
      <c r="D6" s="6"/>
      <c r="E6" s="6"/>
      <c r="F6" s="6"/>
    </row>
    <row r="7" customFormat="false" ht="17.15" hidden="false" customHeight="false" outlineLevel="0" collapsed="false">
      <c r="A7" s="4" t="s">
        <v>6</v>
      </c>
      <c r="B7" s="5" t="s">
        <v>7</v>
      </c>
      <c r="C7" s="6" t="s">
        <v>8</v>
      </c>
      <c r="D7" s="6"/>
      <c r="E7" s="6"/>
      <c r="F7" s="6"/>
    </row>
    <row r="8" customFormat="false" ht="17.15" hidden="false" customHeight="false" outlineLevel="0" collapsed="false">
      <c r="A8" s="4" t="s">
        <v>9</v>
      </c>
      <c r="B8" s="5" t="s">
        <v>10</v>
      </c>
      <c r="C8" s="6" t="s">
        <v>11</v>
      </c>
      <c r="D8" s="6"/>
      <c r="E8" s="6"/>
      <c r="F8" s="6"/>
    </row>
    <row r="9" customFormat="false" ht="17.15" hidden="false" customHeight="false" outlineLevel="0" collapsed="false">
      <c r="A9" s="4" t="s">
        <v>12</v>
      </c>
      <c r="B9" s="5" t="s">
        <v>13</v>
      </c>
      <c r="C9" s="6" t="s">
        <v>14</v>
      </c>
      <c r="D9" s="6"/>
      <c r="E9" s="6"/>
      <c r="F9" s="6"/>
    </row>
    <row r="10" customFormat="false" ht="17.15" hidden="false" customHeight="false" outlineLevel="0" collapsed="false">
      <c r="A10" s="4" t="s">
        <v>15</v>
      </c>
      <c r="B10" s="5" t="s">
        <v>16</v>
      </c>
      <c r="C10" s="6" t="s">
        <v>17</v>
      </c>
      <c r="D10" s="6"/>
      <c r="E10" s="6"/>
      <c r="F10" s="6"/>
    </row>
    <row r="12" customFormat="false" ht="21.6" hidden="false" customHeight="false" outlineLevel="0" collapsed="false">
      <c r="A12" s="7" t="s">
        <v>18</v>
      </c>
      <c r="B12" s="7"/>
      <c r="C12" s="7"/>
      <c r="D12" s="7"/>
      <c r="E12" s="7"/>
      <c r="F12" s="7"/>
    </row>
    <row r="14" customFormat="false" ht="20.1" hidden="false" customHeight="false" outlineLevel="0" collapsed="false">
      <c r="A14" s="8" t="s">
        <v>19</v>
      </c>
      <c r="B14" s="8"/>
      <c r="C14" s="8"/>
      <c r="D14" s="8"/>
      <c r="E14" s="8"/>
      <c r="F14" s="8"/>
    </row>
    <row r="16" customFormat="false" ht="15" hidden="false" customHeight="false" outlineLevel="0" collapsed="false">
      <c r="A16" s="5" t="s">
        <v>20</v>
      </c>
      <c r="B16" s="9" t="s">
        <v>21</v>
      </c>
      <c r="C16" s="9"/>
      <c r="D16" s="9"/>
      <c r="E16" s="10" t="s">
        <v>22</v>
      </c>
      <c r="F16" s="10"/>
    </row>
    <row r="17" customFormat="false" ht="15" hidden="false" customHeight="false" outlineLevel="0" collapsed="false">
      <c r="A17" s="5" t="s">
        <v>23</v>
      </c>
      <c r="B17" s="9" t="s">
        <v>24</v>
      </c>
      <c r="C17" s="9"/>
      <c r="D17" s="9"/>
      <c r="E17" s="10" t="s">
        <v>25</v>
      </c>
      <c r="F17" s="10"/>
    </row>
    <row r="18" customFormat="false" ht="15" hidden="false" customHeight="false" outlineLevel="0" collapsed="false">
      <c r="A18" s="5" t="s">
        <v>26</v>
      </c>
      <c r="B18" s="9" t="s">
        <v>27</v>
      </c>
      <c r="C18" s="9"/>
      <c r="D18" s="9"/>
      <c r="E18" s="10" t="s">
        <v>28</v>
      </c>
      <c r="F18" s="10"/>
    </row>
    <row r="21" customFormat="false" ht="17.35" hidden="false" customHeight="false" outlineLevel="0" collapsed="false">
      <c r="A21" s="3" t="s">
        <v>29</v>
      </c>
      <c r="B21" s="3"/>
      <c r="C21" s="3"/>
      <c r="D21" s="3"/>
      <c r="E21" s="3"/>
      <c r="F21" s="3"/>
    </row>
    <row r="23" customFormat="false" ht="17.35" hidden="false" customHeight="false" outlineLevel="0" collapsed="false">
      <c r="A23" s="5" t="s">
        <v>30</v>
      </c>
      <c r="B23" s="11" t="s">
        <v>31</v>
      </c>
      <c r="C23" s="10" t="s">
        <v>32</v>
      </c>
      <c r="D23" s="10"/>
      <c r="E23" s="10"/>
      <c r="F23" s="10"/>
    </row>
    <row r="24" customFormat="false" ht="17.35" hidden="false" customHeight="false" outlineLevel="0" collapsed="false">
      <c r="A24" s="5" t="s">
        <v>33</v>
      </c>
      <c r="B24" s="11" t="s">
        <v>34</v>
      </c>
      <c r="C24" s="10" t="s">
        <v>35</v>
      </c>
      <c r="D24" s="10"/>
      <c r="E24" s="10"/>
      <c r="F24" s="10"/>
    </row>
    <row r="25" customFormat="false" ht="17.35" hidden="false" customHeight="false" outlineLevel="0" collapsed="false">
      <c r="A25" s="5" t="s">
        <v>36</v>
      </c>
      <c r="B25" s="12" t="s">
        <v>37</v>
      </c>
      <c r="C25" s="10" t="s">
        <v>38</v>
      </c>
      <c r="D25" s="10"/>
      <c r="E25" s="10"/>
      <c r="F25" s="10"/>
    </row>
    <row r="28" customFormat="false" ht="19.4" hidden="false" customHeight="false" outlineLevel="0" collapsed="false">
      <c r="A28" s="13" t="s">
        <v>39</v>
      </c>
      <c r="B28" s="13"/>
      <c r="C28" s="13"/>
      <c r="D28" s="13"/>
      <c r="E28" s="13"/>
      <c r="F28" s="13"/>
    </row>
    <row r="29" customFormat="false" ht="15" hidden="false" customHeight="false" outlineLevel="0" collapsed="false">
      <c r="A29" s="14" t="s">
        <v>40</v>
      </c>
      <c r="B29" s="14"/>
      <c r="C29" s="14"/>
      <c r="D29" s="14"/>
      <c r="E29" s="14"/>
      <c r="F29" s="14"/>
    </row>
    <row r="30" customFormat="false" ht="15" hidden="false" customHeight="false" outlineLevel="0" collapsed="false">
      <c r="A30" s="14" t="s">
        <v>41</v>
      </c>
      <c r="B30" s="14"/>
      <c r="C30" s="14"/>
      <c r="D30" s="14"/>
      <c r="E30" s="14"/>
      <c r="F30" s="14"/>
    </row>
    <row r="31" customFormat="false" ht="15" hidden="false" customHeight="false" outlineLevel="0" collapsed="false">
      <c r="A31" s="15" t="s">
        <v>42</v>
      </c>
      <c r="B31" s="15"/>
      <c r="C31" s="15"/>
      <c r="D31" s="15"/>
      <c r="E31" s="15"/>
      <c r="F31" s="15"/>
    </row>
  </sheetData>
  <mergeCells count="24">
    <mergeCell ref="A1:F1"/>
    <mergeCell ref="A2:F2"/>
    <mergeCell ref="A4:F4"/>
    <mergeCell ref="C6:F6"/>
    <mergeCell ref="C7:F7"/>
    <mergeCell ref="C8:F8"/>
    <mergeCell ref="C9:F9"/>
    <mergeCell ref="C10:F10"/>
    <mergeCell ref="A12:F12"/>
    <mergeCell ref="A14:F14"/>
    <mergeCell ref="B16:D16"/>
    <mergeCell ref="E16:F16"/>
    <mergeCell ref="B17:D17"/>
    <mergeCell ref="E17:F17"/>
    <mergeCell ref="B18:D18"/>
    <mergeCell ref="E18:F18"/>
    <mergeCell ref="A21:F21"/>
    <mergeCell ref="C23:F23"/>
    <mergeCell ref="C24:F24"/>
    <mergeCell ref="C25:F25"/>
    <mergeCell ref="A28:F28"/>
    <mergeCell ref="A29:F29"/>
    <mergeCell ref="A30:F30"/>
    <mergeCell ref="A31:F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8"/>
    <col collapsed="false" customWidth="true" hidden="false" outlineLevel="0" max="3" min="3" style="0" width="30"/>
    <col collapsed="false" customWidth="true" hidden="false" outlineLevel="0" max="4" min="4" style="0" width="28"/>
  </cols>
  <sheetData>
    <row r="1" customFormat="false" ht="27.6" hidden="false" customHeight="false" outlineLevel="0" collapsed="false">
      <c r="A1" s="16" t="s">
        <v>43</v>
      </c>
      <c r="B1" s="16"/>
      <c r="C1" s="16"/>
      <c r="D1" s="16"/>
    </row>
    <row r="2" customFormat="false" ht="15" hidden="false" customHeight="false" outlineLevel="0" collapsed="false">
      <c r="A2" s="17" t="s">
        <v>44</v>
      </c>
      <c r="B2" s="17"/>
      <c r="C2" s="17"/>
      <c r="D2" s="17"/>
    </row>
    <row r="4" customFormat="false" ht="20.1" hidden="false" customHeight="false" outlineLevel="0" collapsed="false">
      <c r="A4" s="18" t="s">
        <v>45</v>
      </c>
      <c r="B4" s="18"/>
      <c r="C4" s="18"/>
      <c r="D4" s="18"/>
    </row>
    <row r="5" customFormat="false" ht="17.15" hidden="false" customHeight="false" outlineLevel="0" collapsed="false">
      <c r="A5" s="19" t="s">
        <v>46</v>
      </c>
      <c r="B5" s="20" t="n">
        <v>480</v>
      </c>
      <c r="C5" s="21" t="s">
        <v>47</v>
      </c>
      <c r="D5" s="21"/>
    </row>
    <row r="6" customFormat="false" ht="17.15" hidden="false" customHeight="false" outlineLevel="0" collapsed="false">
      <c r="A6" s="19" t="s">
        <v>48</v>
      </c>
      <c r="B6" s="20" t="n">
        <v>30</v>
      </c>
      <c r="C6" s="21" t="s">
        <v>49</v>
      </c>
      <c r="D6" s="21"/>
    </row>
    <row r="7" customFormat="false" ht="17.15" hidden="false" customHeight="false" outlineLevel="0" collapsed="false">
      <c r="A7" s="19" t="s">
        <v>50</v>
      </c>
      <c r="B7" s="20" t="n">
        <v>15</v>
      </c>
      <c r="C7" s="21" t="s">
        <v>51</v>
      </c>
      <c r="D7" s="21"/>
    </row>
    <row r="8" customFormat="false" ht="17.15" hidden="false" customHeight="false" outlineLevel="0" collapsed="false">
      <c r="A8" s="19" t="s">
        <v>52</v>
      </c>
      <c r="B8" s="20" t="n">
        <v>52</v>
      </c>
      <c r="C8" s="21" t="s">
        <v>53</v>
      </c>
      <c r="D8" s="21"/>
    </row>
    <row r="9" customFormat="false" ht="17.15" hidden="false" customHeight="false" outlineLevel="0" collapsed="false">
      <c r="A9" s="19" t="s">
        <v>54</v>
      </c>
      <c r="B9" s="20" t="n">
        <v>6</v>
      </c>
      <c r="C9" s="21" t="s">
        <v>55</v>
      </c>
      <c r="D9" s="21"/>
    </row>
    <row r="10" customFormat="false" ht="17.15" hidden="false" customHeight="false" outlineLevel="0" collapsed="false">
      <c r="A10" s="19" t="s">
        <v>56</v>
      </c>
      <c r="B10" s="20" t="n">
        <v>3680</v>
      </c>
      <c r="C10" s="21" t="s">
        <v>57</v>
      </c>
      <c r="D10" s="21"/>
    </row>
    <row r="11" customFormat="false" ht="17.15" hidden="false" customHeight="false" outlineLevel="0" collapsed="false">
      <c r="A11" s="19" t="s">
        <v>58</v>
      </c>
      <c r="B11" s="20" t="n">
        <v>165</v>
      </c>
      <c r="C11" s="21" t="s">
        <v>59</v>
      </c>
      <c r="D11" s="21"/>
    </row>
    <row r="13" customFormat="false" ht="20.1" hidden="false" customHeight="false" outlineLevel="0" collapsed="false">
      <c r="A13" s="18" t="s">
        <v>60</v>
      </c>
      <c r="B13" s="18"/>
      <c r="C13" s="18"/>
      <c r="D13" s="18"/>
    </row>
    <row r="14" customFormat="false" ht="17.15" hidden="false" customHeight="false" outlineLevel="0" collapsed="false">
      <c r="A14" s="19" t="s">
        <v>61</v>
      </c>
      <c r="B14" s="22" t="n">
        <f aca="false">B5-B6-B7</f>
        <v>435</v>
      </c>
      <c r="C14" s="21" t="s">
        <v>62</v>
      </c>
      <c r="D14" s="21"/>
    </row>
    <row r="15" customFormat="false" ht="17.15" hidden="false" customHeight="false" outlineLevel="0" collapsed="false">
      <c r="A15" s="19" t="s">
        <v>63</v>
      </c>
      <c r="B15" s="22" t="n">
        <f aca="false">B14-B8</f>
        <v>383</v>
      </c>
      <c r="C15" s="21" t="s">
        <v>64</v>
      </c>
      <c r="D15" s="21"/>
    </row>
    <row r="16" customFormat="false" ht="15" hidden="false" customHeight="false" outlineLevel="0" collapsed="false">
      <c r="A16" s="19" t="s">
        <v>65</v>
      </c>
      <c r="B16" s="22" t="n">
        <f aca="false">B10-B11</f>
        <v>3515</v>
      </c>
      <c r="C16" s="21" t="s">
        <v>66</v>
      </c>
      <c r="D16" s="21"/>
    </row>
    <row r="17" customFormat="false" ht="15" hidden="false" customHeight="false" outlineLevel="0" collapsed="false">
      <c r="A17" s="19" t="s">
        <v>67</v>
      </c>
      <c r="B17" s="22" t="n">
        <f aca="false">ROUND((B15*60)/B9, 0)</f>
        <v>3830</v>
      </c>
      <c r="C17" s="21" t="s">
        <v>68</v>
      </c>
      <c r="D17" s="21"/>
    </row>
    <row r="19" customFormat="false" ht="20.1" hidden="false" customHeight="false" outlineLevel="0" collapsed="false">
      <c r="A19" s="23" t="s">
        <v>69</v>
      </c>
      <c r="B19" s="23"/>
      <c r="C19" s="23"/>
      <c r="D19" s="23"/>
    </row>
    <row r="20" customFormat="false" ht="17.35" hidden="false" customHeight="false" outlineLevel="0" collapsed="false">
      <c r="A20" s="24" t="s">
        <v>20</v>
      </c>
      <c r="B20" s="25" t="n">
        <f aca="false">B15/B14</f>
        <v>0.880459770114943</v>
      </c>
      <c r="C20" s="26" t="s">
        <v>70</v>
      </c>
      <c r="D20" s="26"/>
    </row>
    <row r="21" customFormat="false" ht="17.35" hidden="false" customHeight="false" outlineLevel="0" collapsed="false">
      <c r="A21" s="24" t="s">
        <v>23</v>
      </c>
      <c r="B21" s="25" t="n">
        <f aca="false">(B10*B9)/(B15*60)</f>
        <v>0.960835509138381</v>
      </c>
      <c r="C21" s="27" t="s">
        <v>71</v>
      </c>
      <c r="D21" s="27"/>
    </row>
    <row r="22" customFormat="false" ht="17.35" hidden="false" customHeight="false" outlineLevel="0" collapsed="false">
      <c r="A22" s="24" t="s">
        <v>26</v>
      </c>
      <c r="B22" s="25" t="n">
        <f aca="false">B16/B10</f>
        <v>0.955163043478261</v>
      </c>
      <c r="C22" s="26" t="s">
        <v>72</v>
      </c>
      <c r="D22" s="26"/>
    </row>
    <row r="24" customFormat="false" ht="45" hidden="false" customHeight="true" outlineLevel="0" collapsed="false">
      <c r="A24" s="28" t="s">
        <v>73</v>
      </c>
      <c r="B24" s="29" t="n">
        <f aca="false">B20*B21*B22</f>
        <v>0.808045977011494</v>
      </c>
      <c r="C24" s="30" t="s">
        <v>74</v>
      </c>
      <c r="D24" s="30"/>
    </row>
    <row r="26" customFormat="false" ht="20.1" hidden="false" customHeight="false" outlineLevel="0" collapsed="false">
      <c r="A26" s="18" t="s">
        <v>75</v>
      </c>
      <c r="B26" s="18"/>
      <c r="C26" s="18"/>
      <c r="D26" s="18"/>
    </row>
    <row r="27" customFormat="false" ht="15" hidden="false" customHeight="false" outlineLevel="0" collapsed="false">
      <c r="A27" s="31" t="s">
        <v>76</v>
      </c>
      <c r="B27" s="32" t="str">
        <f aca="false">IF(B24&gt;=0.85,"世界级",IF(B24&gt;=0.7,"高于平均",IF(B24&gt;=0.6,"典型",IF(B24&gt;=0.4,"低于平均","较差"))))</f>
        <v>高于平均</v>
      </c>
      <c r="C27" s="21" t="s">
        <v>77</v>
      </c>
      <c r="D27" s="21"/>
    </row>
    <row r="28" customFormat="false" ht="15" hidden="false" customHeight="false" outlineLevel="0" collapsed="false">
      <c r="A28" s="31" t="s">
        <v>78</v>
      </c>
      <c r="B28" s="33" t="n">
        <f aca="false">1-B24</f>
        <v>0.191954022988506</v>
      </c>
      <c r="C28" s="21" t="s">
        <v>79</v>
      </c>
      <c r="D28" s="21"/>
    </row>
    <row r="30" customFormat="false" ht="15" hidden="false" customHeight="false" outlineLevel="0" collapsed="false">
      <c r="A30" s="34" t="s">
        <v>80</v>
      </c>
      <c r="B30" s="34"/>
      <c r="C30" s="34"/>
      <c r="D30" s="34"/>
    </row>
    <row r="31" customFormat="false" ht="17.15" hidden="false" customHeight="false" outlineLevel="0" collapsed="false">
      <c r="A31" s="35" t="s">
        <v>81</v>
      </c>
      <c r="B31" s="36" t="n">
        <f aca="false">1-B20</f>
        <v>0.119540229885058</v>
      </c>
      <c r="C31" s="37" t="s">
        <v>82</v>
      </c>
      <c r="D31" s="37"/>
    </row>
    <row r="32" customFormat="false" ht="17.15" hidden="false" customHeight="false" outlineLevel="0" collapsed="false">
      <c r="A32" s="35" t="s">
        <v>83</v>
      </c>
      <c r="B32" s="36" t="n">
        <f aca="false">1-B21</f>
        <v>0.0391644908616188</v>
      </c>
      <c r="C32" s="37" t="s">
        <v>84</v>
      </c>
      <c r="D32" s="37"/>
    </row>
    <row r="33" customFormat="false" ht="17.15" hidden="false" customHeight="false" outlineLevel="0" collapsed="false">
      <c r="A33" s="35" t="s">
        <v>85</v>
      </c>
      <c r="B33" s="36" t="n">
        <f aca="false">1-B22</f>
        <v>0.0448369565217391</v>
      </c>
      <c r="C33" s="37" t="s">
        <v>86</v>
      </c>
      <c r="D33" s="37"/>
    </row>
    <row r="36" customFormat="false" ht="24.75" hidden="false" customHeight="true" outlineLevel="0" collapsed="false">
      <c r="A36" s="38" t="s">
        <v>87</v>
      </c>
      <c r="B36" s="38"/>
      <c r="C36" s="38"/>
      <c r="D36" s="38"/>
    </row>
    <row r="37" customFormat="false" ht="15" hidden="false" customHeight="false" outlineLevel="0" collapsed="false">
      <c r="A37" s="14" t="s">
        <v>88</v>
      </c>
      <c r="B37" s="14"/>
      <c r="C37" s="14"/>
      <c r="D37" s="14"/>
    </row>
    <row r="38" customFormat="false" ht="15" hidden="false" customHeight="false" outlineLevel="0" collapsed="false">
      <c r="A38" s="39" t="s">
        <v>89</v>
      </c>
      <c r="B38" s="39"/>
      <c r="C38" s="39"/>
      <c r="D38" s="39"/>
    </row>
    <row r="39" customFormat="false" ht="14.9" hidden="false" customHeight="false" outlineLevel="0" collapsed="false">
      <c r="A39" s="40" t="s">
        <v>90</v>
      </c>
      <c r="B39" s="40"/>
      <c r="C39" s="40"/>
      <c r="D39" s="40"/>
    </row>
  </sheetData>
  <mergeCells count="31">
    <mergeCell ref="A1:D1"/>
    <mergeCell ref="A2:D2"/>
    <mergeCell ref="A4:D4"/>
    <mergeCell ref="C5:D5"/>
    <mergeCell ref="C6:D6"/>
    <mergeCell ref="C7:D7"/>
    <mergeCell ref="C8:D8"/>
    <mergeCell ref="C9:D9"/>
    <mergeCell ref="C10:D10"/>
    <mergeCell ref="C11:D11"/>
    <mergeCell ref="A13:D13"/>
    <mergeCell ref="C14:D14"/>
    <mergeCell ref="C15:D15"/>
    <mergeCell ref="C16:D16"/>
    <mergeCell ref="C17:D17"/>
    <mergeCell ref="A19:D19"/>
    <mergeCell ref="C20:D20"/>
    <mergeCell ref="C21:D21"/>
    <mergeCell ref="C22:D22"/>
    <mergeCell ref="C24:D24"/>
    <mergeCell ref="A26:D26"/>
    <mergeCell ref="C27:D27"/>
    <mergeCell ref="C28:D28"/>
    <mergeCell ref="A30:D30"/>
    <mergeCell ref="C31:D31"/>
    <mergeCell ref="C32:D32"/>
    <mergeCell ref="C33:D33"/>
    <mergeCell ref="A36:D36"/>
    <mergeCell ref="A37:D37"/>
    <mergeCell ref="A38:D38"/>
    <mergeCell ref="A39:D39"/>
  </mergeCells>
  <hyperlinks>
    <hyperlink ref="A39" r:id="rId2" display="teeptrak.com/zh-hans/nous-contacter/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9" min="2" style="0" width="10"/>
    <col collapsed="false" customWidth="true" hidden="false" outlineLevel="0" max="11" min="10" style="0" width="13"/>
  </cols>
  <sheetData>
    <row r="1" customFormat="false" ht="27.6" hidden="false" customHeight="false" outlineLevel="0" collapsed="false">
      <c r="A1" s="41" t="s">
        <v>91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customFormat="false" ht="17.15" hidden="false" customHeight="false" outlineLevel="0" collapsed="false">
      <c r="A2" s="17" t="s">
        <v>92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4" customFormat="false" ht="15" hidden="false" customHeight="false" outlineLevel="0" collapsed="false">
      <c r="A4" s="42" t="s">
        <v>93</v>
      </c>
      <c r="B4" s="42" t="s">
        <v>94</v>
      </c>
      <c r="C4" s="42" t="s">
        <v>95</v>
      </c>
      <c r="D4" s="42" t="s">
        <v>96</v>
      </c>
      <c r="E4" s="42" t="s">
        <v>97</v>
      </c>
      <c r="F4" s="42" t="s">
        <v>98</v>
      </c>
      <c r="G4" s="42" t="s">
        <v>99</v>
      </c>
      <c r="H4" s="42" t="s">
        <v>100</v>
      </c>
      <c r="I4" s="42" t="s">
        <v>101</v>
      </c>
      <c r="J4" s="42" t="s">
        <v>102</v>
      </c>
      <c r="K4" s="43" t="s">
        <v>103</v>
      </c>
    </row>
    <row r="5" customFormat="false" ht="15" hidden="false" customHeight="false" outlineLevel="0" collapsed="false">
      <c r="A5" s="44" t="s">
        <v>104</v>
      </c>
      <c r="B5" s="45" t="n">
        <v>420</v>
      </c>
      <c r="C5" s="45" t="n">
        <v>420</v>
      </c>
      <c r="D5" s="45" t="n">
        <v>420</v>
      </c>
      <c r="E5" s="45" t="n">
        <v>420</v>
      </c>
      <c r="F5" s="45" t="n">
        <v>420</v>
      </c>
      <c r="G5" s="45" t="n">
        <v>210</v>
      </c>
      <c r="H5" s="45" t="n">
        <v>0</v>
      </c>
      <c r="J5" s="46" t="n">
        <f aca="false">SUM(B5:H5)</f>
        <v>2310</v>
      </c>
    </row>
    <row r="6" customFormat="false" ht="15" hidden="false" customHeight="false" outlineLevel="0" collapsed="false">
      <c r="A6" s="44" t="s">
        <v>105</v>
      </c>
      <c r="B6" s="45" t="n">
        <v>45</v>
      </c>
      <c r="C6" s="45" t="n">
        <v>38</v>
      </c>
      <c r="D6" s="45" t="n">
        <v>52</v>
      </c>
      <c r="E6" s="45" t="n">
        <v>41</v>
      </c>
      <c r="F6" s="45" t="n">
        <v>48</v>
      </c>
      <c r="G6" s="45" t="n">
        <v>22</v>
      </c>
      <c r="H6" s="45" t="n">
        <v>0</v>
      </c>
      <c r="J6" s="46" t="n">
        <f aca="false">SUM(B6:H6)</f>
        <v>246</v>
      </c>
    </row>
    <row r="7" customFormat="false" ht="15" hidden="false" customHeight="false" outlineLevel="0" collapsed="false">
      <c r="A7" s="44" t="s">
        <v>106</v>
      </c>
      <c r="B7" s="45" t="n">
        <v>6</v>
      </c>
      <c r="C7" s="45" t="n">
        <v>6</v>
      </c>
      <c r="D7" s="45" t="n">
        <v>6</v>
      </c>
      <c r="E7" s="45" t="n">
        <v>6</v>
      </c>
      <c r="F7" s="45" t="n">
        <v>6</v>
      </c>
      <c r="G7" s="45" t="n">
        <v>6</v>
      </c>
      <c r="H7" s="45" t="n">
        <v>6</v>
      </c>
      <c r="J7" s="47" t="n">
        <f aca="false">AVERAGE(B7:H7)</f>
        <v>6</v>
      </c>
    </row>
    <row r="8" customFormat="false" ht="15" hidden="false" customHeight="false" outlineLevel="0" collapsed="false">
      <c r="A8" s="44" t="s">
        <v>107</v>
      </c>
      <c r="B8" s="45" t="n">
        <v>3420</v>
      </c>
      <c r="C8" s="45" t="n">
        <v>3580</v>
      </c>
      <c r="D8" s="45" t="n">
        <v>3280</v>
      </c>
      <c r="E8" s="45" t="n">
        <v>3510</v>
      </c>
      <c r="F8" s="45" t="n">
        <v>3360</v>
      </c>
      <c r="G8" s="45" t="n">
        <v>1720</v>
      </c>
      <c r="H8" s="45" t="n">
        <v>0</v>
      </c>
      <c r="J8" s="46" t="n">
        <f aca="false">SUM(B8:H8)</f>
        <v>18870</v>
      </c>
    </row>
    <row r="9" customFormat="false" ht="15" hidden="false" customHeight="false" outlineLevel="0" collapsed="false">
      <c r="A9" s="44" t="s">
        <v>108</v>
      </c>
      <c r="B9" s="45" t="n">
        <v>128</v>
      </c>
      <c r="C9" s="45" t="n">
        <v>115</v>
      </c>
      <c r="D9" s="45" t="n">
        <v>142</v>
      </c>
      <c r="E9" s="45" t="n">
        <v>108</v>
      </c>
      <c r="F9" s="45" t="n">
        <v>135</v>
      </c>
      <c r="G9" s="45" t="n">
        <v>65</v>
      </c>
      <c r="H9" s="45" t="n">
        <v>0</v>
      </c>
      <c r="J9" s="46" t="n">
        <f aca="false">SUM(B9:H9)</f>
        <v>693</v>
      </c>
    </row>
    <row r="11" customFormat="false" ht="15" hidden="false" customHeight="false" outlineLevel="0" collapsed="false">
      <c r="A11" s="48" t="s">
        <v>109</v>
      </c>
      <c r="B11" s="49" t="n">
        <f aca="false">MAX(0,B5-B6)</f>
        <v>375</v>
      </c>
      <c r="C11" s="49" t="n">
        <f aca="false">MAX(0,C5-C6)</f>
        <v>382</v>
      </c>
      <c r="D11" s="49" t="n">
        <f aca="false">MAX(0,D5-D6)</f>
        <v>368</v>
      </c>
      <c r="E11" s="49" t="n">
        <f aca="false">MAX(0,E5-E6)</f>
        <v>379</v>
      </c>
      <c r="F11" s="49" t="n">
        <f aca="false">MAX(0,F5-F6)</f>
        <v>372</v>
      </c>
      <c r="G11" s="49" t="n">
        <f aca="false">MAX(0,G5-G6)</f>
        <v>188</v>
      </c>
      <c r="H11" s="49" t="n">
        <f aca="false">MAX(0,H5-H6)</f>
        <v>0</v>
      </c>
      <c r="J11" s="46" t="n">
        <f aca="false">SUM(B11:H11)</f>
        <v>2064</v>
      </c>
    </row>
    <row r="12" customFormat="false" ht="15" hidden="false" customHeight="false" outlineLevel="0" collapsed="false">
      <c r="A12" s="48" t="s">
        <v>110</v>
      </c>
      <c r="B12" s="49" t="n">
        <f aca="false">MAX(0,B8-B9)</f>
        <v>3292</v>
      </c>
      <c r="C12" s="49" t="n">
        <f aca="false">MAX(0,C8-C9)</f>
        <v>3465</v>
      </c>
      <c r="D12" s="49" t="n">
        <f aca="false">MAX(0,D8-D9)</f>
        <v>3138</v>
      </c>
      <c r="E12" s="49" t="n">
        <f aca="false">MAX(0,E8-E9)</f>
        <v>3402</v>
      </c>
      <c r="F12" s="49" t="n">
        <f aca="false">MAX(0,F8-F9)</f>
        <v>3225</v>
      </c>
      <c r="G12" s="49" t="n">
        <f aca="false">MAX(0,G8-G9)</f>
        <v>1655</v>
      </c>
      <c r="H12" s="49" t="n">
        <f aca="false">MAX(0,H8-H9)</f>
        <v>0</v>
      </c>
      <c r="J12" s="46" t="n">
        <f aca="false">SUM(B12:H12)</f>
        <v>18177</v>
      </c>
    </row>
    <row r="14" customFormat="false" ht="19.4" hidden="false" customHeight="false" outlineLevel="0" collapsed="false">
      <c r="A14" s="50" t="s">
        <v>111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</row>
    <row r="15" customFormat="false" ht="15" hidden="false" customHeight="false" outlineLevel="0" collapsed="false">
      <c r="A15" s="31" t="s">
        <v>20</v>
      </c>
      <c r="B15" s="51" t="n">
        <f aca="false">IFERROR(B11/B5,0)</f>
        <v>0.892857142857143</v>
      </c>
      <c r="C15" s="51" t="n">
        <f aca="false">IFERROR(C11/C5,0)</f>
        <v>0.90952380952381</v>
      </c>
      <c r="D15" s="51" t="n">
        <f aca="false">IFERROR(D11/D5,0)</f>
        <v>0.876190476190476</v>
      </c>
      <c r="E15" s="51" t="n">
        <f aca="false">IFERROR(E11/E5,0)</f>
        <v>0.902380952380952</v>
      </c>
      <c r="F15" s="51" t="n">
        <f aca="false">IFERROR(F11/F5,0)</f>
        <v>0.885714285714286</v>
      </c>
      <c r="G15" s="51" t="n">
        <f aca="false">IFERROR(G11/G5,0)</f>
        <v>0.895238095238095</v>
      </c>
      <c r="H15" s="51" t="n">
        <f aca="false">IFERROR(H11/H5,0)</f>
        <v>0</v>
      </c>
      <c r="K15" s="33" t="n">
        <f aca="false">IFERROR(J11/J5,0)</f>
        <v>0.893506493506494</v>
      </c>
    </row>
    <row r="16" customFormat="false" ht="15" hidden="false" customHeight="false" outlineLevel="0" collapsed="false">
      <c r="A16" s="31" t="s">
        <v>23</v>
      </c>
      <c r="B16" s="51" t="n">
        <f aca="false">IFERROR((B8*B7)/(B11*60),0)</f>
        <v>0.912</v>
      </c>
      <c r="C16" s="51" t="n">
        <f aca="false">IFERROR((C8*C7)/(C11*60),0)</f>
        <v>0.93717277486911</v>
      </c>
      <c r="D16" s="51" t="n">
        <f aca="false">IFERROR((D8*D7)/(D11*60),0)</f>
        <v>0.891304347826087</v>
      </c>
      <c r="E16" s="51" t="n">
        <f aca="false">IFERROR((E8*E7)/(E11*60),0)</f>
        <v>0.926121372031662</v>
      </c>
      <c r="F16" s="51" t="n">
        <f aca="false">IFERROR((F8*F7)/(F11*60),0)</f>
        <v>0.903225806451613</v>
      </c>
      <c r="G16" s="51" t="n">
        <f aca="false">IFERROR((G8*G7)/(G11*60),0)</f>
        <v>0.914893617021277</v>
      </c>
      <c r="H16" s="51" t="n">
        <f aca="false">IFERROR((H8*H7)/(H11*60),0)</f>
        <v>0</v>
      </c>
      <c r="K16" s="33" t="n">
        <f aca="false">IFERROR((J8*J7)/(J11*60),0)</f>
        <v>0.914244186046512</v>
      </c>
    </row>
    <row r="17" customFormat="false" ht="15" hidden="false" customHeight="false" outlineLevel="0" collapsed="false">
      <c r="A17" s="31" t="s">
        <v>26</v>
      </c>
      <c r="B17" s="51" t="n">
        <f aca="false">IFERROR(B12/B8,0)</f>
        <v>0.962573099415205</v>
      </c>
      <c r="C17" s="51" t="n">
        <f aca="false">IFERROR(C12/C8,0)</f>
        <v>0.967877094972067</v>
      </c>
      <c r="D17" s="51" t="n">
        <f aca="false">IFERROR(D12/D8,0)</f>
        <v>0.956707317073171</v>
      </c>
      <c r="E17" s="51" t="n">
        <f aca="false">IFERROR(E12/E8,0)</f>
        <v>0.969230769230769</v>
      </c>
      <c r="F17" s="51" t="n">
        <f aca="false">IFERROR(F12/F8,0)</f>
        <v>0.959821428571429</v>
      </c>
      <c r="G17" s="51" t="n">
        <f aca="false">IFERROR(G12/G8,0)</f>
        <v>0.962209302325581</v>
      </c>
      <c r="H17" s="51" t="n">
        <f aca="false">IFERROR(H12/H8,0)</f>
        <v>0</v>
      </c>
      <c r="K17" s="33" t="n">
        <f aca="false">IFERROR(J12/J8,0)</f>
        <v>0.963275039745628</v>
      </c>
    </row>
    <row r="18" customFormat="false" ht="17.35" hidden="false" customHeight="false" outlineLevel="0" collapsed="false">
      <c r="A18" s="52" t="s">
        <v>73</v>
      </c>
      <c r="B18" s="33" t="n">
        <f aca="false">B15*B16*B17</f>
        <v>0.783809523809524</v>
      </c>
      <c r="C18" s="33" t="n">
        <f aca="false">C15*C16*C17</f>
        <v>0.825</v>
      </c>
      <c r="D18" s="33" t="n">
        <f aca="false">D15*D16*D17</f>
        <v>0.747142857142857</v>
      </c>
      <c r="E18" s="33" t="n">
        <f aca="false">E15*E16*E17</f>
        <v>0.81</v>
      </c>
      <c r="F18" s="33" t="n">
        <f aca="false">F15*F16*F17</f>
        <v>0.767857142857143</v>
      </c>
      <c r="G18" s="33" t="n">
        <f aca="false">G15*G16*G17</f>
        <v>0.788095238095238</v>
      </c>
      <c r="H18" s="33" t="n">
        <f aca="false">H15*H16*H17</f>
        <v>0</v>
      </c>
      <c r="K18" s="53" t="n">
        <f aca="false">K15*K16*K17</f>
        <v>0.786883116883117</v>
      </c>
    </row>
    <row r="20" customFormat="false" ht="15" hidden="false" customHeight="false" outlineLevel="0" collapsed="false">
      <c r="A20" s="34" t="s">
        <v>112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customFormat="false" ht="15" hidden="false" customHeight="false" outlineLevel="0" collapsed="false">
      <c r="A21" s="54" t="s">
        <v>113</v>
      </c>
      <c r="B21" s="55" t="str">
        <f aca="false">INDEX(B4:H4,MATCH(MAX(B18:H18),B18:H18,0))</f>
        <v>周二</v>
      </c>
      <c r="C21" s="56" t="n">
        <f aca="false">MAX(B18:H18)</f>
        <v>0.825</v>
      </c>
      <c r="D21" s="26" t="s">
        <v>114</v>
      </c>
      <c r="E21" s="26"/>
      <c r="F21" s="26"/>
      <c r="G21" s="26"/>
      <c r="H21" s="26"/>
      <c r="I21" s="26"/>
      <c r="J21" s="26"/>
      <c r="K21" s="26"/>
    </row>
    <row r="22" customFormat="false" ht="15" hidden="false" customHeight="false" outlineLevel="0" collapsed="false">
      <c r="A22" s="54" t="s">
        <v>115</v>
      </c>
      <c r="B22" s="57" t="str">
        <f aca="false">INDEX(B4:H4,MATCH(SMALL(B18:H18,COUNTIF(B18:H18,0)+1),B18:H18,0))</f>
        <v>周三</v>
      </c>
      <c r="C22" s="58" t="n">
        <f aca="false">SMALL(B18:H18,COUNTIF(B18:H18,0)+1)</f>
        <v>0.747142857142857</v>
      </c>
      <c r="D22" s="26" t="s">
        <v>116</v>
      </c>
      <c r="E22" s="26"/>
      <c r="F22" s="26"/>
      <c r="G22" s="26"/>
      <c r="H22" s="26"/>
      <c r="I22" s="26"/>
      <c r="J22" s="26"/>
      <c r="K22" s="26"/>
    </row>
    <row r="24" customFormat="false" ht="15" hidden="false" customHeight="false" outlineLevel="0" collapsed="false">
      <c r="A24" s="38" t="s">
        <v>117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customFormat="false" ht="15" hidden="false" customHeight="false" outlineLevel="0" collapsed="false">
      <c r="A25" s="44" t="s">
        <v>118</v>
      </c>
      <c r="B25" s="20" t="n">
        <v>1400</v>
      </c>
      <c r="C25" s="59" t="s">
        <v>119</v>
      </c>
      <c r="D25" s="59"/>
      <c r="E25" s="59"/>
      <c r="F25" s="59"/>
      <c r="G25" s="59"/>
      <c r="H25" s="59"/>
      <c r="I25" s="59"/>
      <c r="J25" s="59"/>
      <c r="K25" s="59"/>
    </row>
    <row r="26" customFormat="false" ht="15" hidden="false" customHeight="false" outlineLevel="0" collapsed="false">
      <c r="A26" s="44" t="s">
        <v>120</v>
      </c>
      <c r="B26" s="60" t="n">
        <f aca="false">J11/60</f>
        <v>34.4</v>
      </c>
    </row>
    <row r="27" customFormat="false" ht="17.15" hidden="false" customHeight="false" outlineLevel="0" collapsed="false">
      <c r="A27" s="61" t="s">
        <v>121</v>
      </c>
      <c r="B27" s="62" t="n">
        <f aca="false">B26*B25*(1-K18)</f>
        <v>10263.7090909091</v>
      </c>
      <c r="C27" s="63" t="s">
        <v>122</v>
      </c>
      <c r="D27" s="63"/>
      <c r="E27" s="63"/>
      <c r="F27" s="63"/>
      <c r="G27" s="63"/>
      <c r="H27" s="63"/>
      <c r="I27" s="63"/>
      <c r="J27" s="63"/>
      <c r="K27" s="63"/>
    </row>
  </sheetData>
  <mergeCells count="9">
    <mergeCell ref="A1:M1"/>
    <mergeCell ref="A2:M2"/>
    <mergeCell ref="A14:K14"/>
    <mergeCell ref="A20:K20"/>
    <mergeCell ref="D21:K21"/>
    <mergeCell ref="D22:K22"/>
    <mergeCell ref="A24:K24"/>
    <mergeCell ref="C25:K25"/>
    <mergeCell ref="C27:K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15"/>
    <col collapsed="false" customWidth="true" hidden="false" outlineLevel="0" max="3" min="3" style="0" width="20"/>
    <col collapsed="false" customWidth="true" hidden="false" outlineLevel="0" max="4" min="4" style="0" width="15"/>
    <col collapsed="false" customWidth="true" hidden="false" outlineLevel="0" max="5" min="5" style="0" width="10"/>
    <col collapsed="false" customWidth="true" hidden="false" outlineLevel="0" max="6" min="6" style="0" width="40"/>
  </cols>
  <sheetData>
    <row r="1" customFormat="false" ht="22.05" hidden="false" customHeight="false" outlineLevel="0" collapsed="false">
      <c r="A1" s="41" t="s">
        <v>123</v>
      </c>
      <c r="B1" s="41"/>
      <c r="C1" s="41"/>
      <c r="D1" s="41"/>
      <c r="E1" s="41"/>
      <c r="F1" s="41"/>
    </row>
    <row r="2" customFormat="false" ht="15" hidden="false" customHeight="false" outlineLevel="0" collapsed="false">
      <c r="A2" s="17" t="s">
        <v>124</v>
      </c>
      <c r="B2" s="17"/>
      <c r="C2" s="17"/>
      <c r="D2" s="17"/>
      <c r="E2" s="17"/>
      <c r="F2" s="17"/>
    </row>
    <row r="4" customFormat="false" ht="30" hidden="false" customHeight="true" outlineLevel="0" collapsed="false">
      <c r="A4" s="64" t="s">
        <v>125</v>
      </c>
      <c r="B4" s="65" t="s">
        <v>126</v>
      </c>
      <c r="C4" s="64" t="s">
        <v>127</v>
      </c>
      <c r="D4" s="64" t="s">
        <v>128</v>
      </c>
      <c r="E4" s="64" t="s">
        <v>129</v>
      </c>
      <c r="F4" s="64" t="s">
        <v>130</v>
      </c>
    </row>
    <row r="6" customFormat="false" ht="17.15" hidden="false" customHeight="false" outlineLevel="0" collapsed="false">
      <c r="A6" s="66" t="s">
        <v>131</v>
      </c>
      <c r="B6" s="20" t="n">
        <v>480</v>
      </c>
      <c r="C6" s="67" t="s">
        <v>132</v>
      </c>
    </row>
    <row r="8" customFormat="false" ht="17.15" hidden="false" customHeight="false" outlineLevel="0" collapsed="false">
      <c r="A8" s="68" t="s">
        <v>133</v>
      </c>
      <c r="B8" s="69" t="s">
        <v>20</v>
      </c>
      <c r="C8" s="20" t="n">
        <v>35</v>
      </c>
      <c r="D8" s="70" t="n">
        <f aca="false">IFERROR(C8/$B$6,0)</f>
        <v>0.0729166666666667</v>
      </c>
      <c r="E8" s="71" t="n">
        <f aca="false">RANK(C8,$C$8:$C$13,0)</f>
        <v>2</v>
      </c>
      <c r="F8" s="72" t="s">
        <v>134</v>
      </c>
    </row>
    <row r="9" customFormat="false" ht="17.15" hidden="false" customHeight="false" outlineLevel="0" collapsed="false">
      <c r="A9" s="68" t="s">
        <v>135</v>
      </c>
      <c r="B9" s="69" t="s">
        <v>20</v>
      </c>
      <c r="C9" s="20" t="n">
        <v>28</v>
      </c>
      <c r="D9" s="70" t="n">
        <f aca="false">IFERROR(C9/$B$6,0)</f>
        <v>0.0583333333333333</v>
      </c>
      <c r="E9" s="71" t="n">
        <f aca="false">RANK(C9,$C$8:$C$13,0)</f>
        <v>3</v>
      </c>
      <c r="F9" s="73" t="s">
        <v>136</v>
      </c>
    </row>
    <row r="10" customFormat="false" ht="17.15" hidden="false" customHeight="false" outlineLevel="0" collapsed="false">
      <c r="A10" s="68" t="s">
        <v>137</v>
      </c>
      <c r="B10" s="74" t="s">
        <v>23</v>
      </c>
      <c r="C10" s="20" t="n">
        <v>52</v>
      </c>
      <c r="D10" s="70" t="n">
        <f aca="false">IFERROR(C10/$B$6,0)</f>
        <v>0.108333333333333</v>
      </c>
      <c r="E10" s="71" t="n">
        <f aca="false">RANK(C10,$C$8:$C$13,0)</f>
        <v>1</v>
      </c>
      <c r="F10" s="72" t="s">
        <v>138</v>
      </c>
    </row>
    <row r="11" customFormat="false" ht="17.15" hidden="false" customHeight="false" outlineLevel="0" collapsed="false">
      <c r="A11" s="68" t="s">
        <v>139</v>
      </c>
      <c r="B11" s="74" t="s">
        <v>23</v>
      </c>
      <c r="C11" s="20" t="n">
        <v>18</v>
      </c>
      <c r="D11" s="70" t="n">
        <f aca="false">IFERROR(C11/$B$6,0)</f>
        <v>0.0375</v>
      </c>
      <c r="E11" s="71" t="n">
        <f aca="false">RANK(C11,$C$8:$C$13,0)</f>
        <v>4</v>
      </c>
      <c r="F11" s="72" t="s">
        <v>140</v>
      </c>
    </row>
    <row r="12" customFormat="false" ht="17.15" hidden="false" customHeight="false" outlineLevel="0" collapsed="false">
      <c r="A12" s="68" t="s">
        <v>141</v>
      </c>
      <c r="B12" s="75" t="s">
        <v>26</v>
      </c>
      <c r="C12" s="20" t="n">
        <v>15</v>
      </c>
      <c r="D12" s="70" t="n">
        <f aca="false">IFERROR(C12/$B$6,0)</f>
        <v>0.03125</v>
      </c>
      <c r="E12" s="71" t="n">
        <f aca="false">RANK(C12,$C$8:$C$13,0)</f>
        <v>5</v>
      </c>
      <c r="F12" s="73" t="s">
        <v>142</v>
      </c>
    </row>
    <row r="13" customFormat="false" ht="17.15" hidden="false" customHeight="false" outlineLevel="0" collapsed="false">
      <c r="A13" s="68" t="s">
        <v>143</v>
      </c>
      <c r="B13" s="75" t="s">
        <v>26</v>
      </c>
      <c r="C13" s="20" t="n">
        <v>8</v>
      </c>
      <c r="D13" s="70" t="n">
        <f aca="false">IFERROR(C13/$B$6,0)</f>
        <v>0.0166666666666667</v>
      </c>
      <c r="E13" s="71" t="n">
        <f aca="false">RANK(C13,$C$8:$C$13,0)</f>
        <v>6</v>
      </c>
      <c r="F13" s="72" t="s">
        <v>144</v>
      </c>
    </row>
    <row r="15" customFormat="false" ht="15" hidden="false" customHeight="false" outlineLevel="0" collapsed="false">
      <c r="A15" s="76" t="s">
        <v>145</v>
      </c>
      <c r="B15" s="76"/>
      <c r="C15" s="77" t="n">
        <f aca="false">SUM(C8:C13)</f>
        <v>156</v>
      </c>
      <c r="D15" s="78" t="n">
        <f aca="false">C15/B6</f>
        <v>0.325</v>
      </c>
      <c r="E15" s="79" t="s">
        <v>146</v>
      </c>
      <c r="F15" s="79"/>
    </row>
    <row r="18" customFormat="false" ht="15" hidden="false" customHeight="false" outlineLevel="0" collapsed="false">
      <c r="A18" s="34" t="s">
        <v>147</v>
      </c>
      <c r="B18" s="34"/>
      <c r="C18" s="34"/>
      <c r="D18" s="34"/>
      <c r="E18" s="34"/>
      <c r="F18" s="34"/>
    </row>
    <row r="19" customFormat="false" ht="17.15" hidden="false" customHeight="false" outlineLevel="0" collapsed="false">
      <c r="A19" s="5" t="s">
        <v>148</v>
      </c>
      <c r="B19" s="80" t="str">
        <f aca="false">INDEX(A8:A13,MATCH(MAX(C8:C13),C8:C13,0))</f>
        <v>3. 微停机(&lt;5分钟)</v>
      </c>
      <c r="C19" s="80"/>
      <c r="D19" s="80"/>
      <c r="E19" s="80"/>
      <c r="F19" s="80"/>
    </row>
    <row r="20" customFormat="false" ht="17.15" hidden="false" customHeight="false" outlineLevel="0" collapsed="false">
      <c r="A20" s="5" t="s">
        <v>149</v>
      </c>
      <c r="B20" s="4" t="n">
        <f aca="false">MAX(C8:C13)</f>
        <v>52</v>
      </c>
      <c r="C20" s="59" t="s">
        <v>150</v>
      </c>
      <c r="D20" s="59"/>
      <c r="E20" s="59"/>
      <c r="F20" s="59"/>
    </row>
    <row r="21" customFormat="false" ht="17.15" hidden="false" customHeight="false" outlineLevel="0" collapsed="false">
      <c r="A21" s="5" t="s">
        <v>151</v>
      </c>
      <c r="B21" s="81" t="n">
        <f aca="false">(MAX(C8:C13)*200)/60</f>
        <v>173.333333333333</v>
      </c>
      <c r="C21" s="59" t="s">
        <v>152</v>
      </c>
      <c r="D21" s="59"/>
      <c r="E21" s="59"/>
      <c r="F21" s="59"/>
    </row>
    <row r="22" customFormat="false" ht="17.15" hidden="false" customHeight="false" outlineLevel="0" collapsed="false">
      <c r="A22" s="5" t="s">
        <v>153</v>
      </c>
      <c r="B22" s="80" t="str">
        <f aca="false">INDEX(F8:F13,MATCH(MAX(C8:C13),C8:C13,0))</f>
        <v>根本原因分析 + 改善 — 手工跟踪常忽略</v>
      </c>
      <c r="C22" s="80"/>
      <c r="D22" s="80"/>
      <c r="E22" s="80"/>
      <c r="F22" s="80"/>
    </row>
    <row r="25" customFormat="false" ht="16.15" hidden="false" customHeight="false" outlineLevel="0" collapsed="false">
      <c r="A25" s="23" t="s">
        <v>154</v>
      </c>
      <c r="B25" s="23"/>
      <c r="C25" s="23"/>
      <c r="D25" s="23"/>
      <c r="E25" s="23"/>
      <c r="F25" s="23"/>
    </row>
    <row r="26" customFormat="false" ht="17.15" hidden="false" customHeight="false" outlineLevel="0" collapsed="false">
      <c r="A26" s="82" t="s">
        <v>155</v>
      </c>
      <c r="B26" s="82"/>
      <c r="C26" s="82"/>
      <c r="D26" s="82"/>
      <c r="E26" s="82"/>
      <c r="F26" s="82"/>
    </row>
    <row r="27" customFormat="false" ht="15" hidden="false" customHeight="false" outlineLevel="0" collapsed="false">
      <c r="A27" s="14" t="s">
        <v>156</v>
      </c>
      <c r="B27" s="14"/>
      <c r="C27" s="14"/>
      <c r="D27" s="14"/>
      <c r="E27" s="14"/>
      <c r="F27" s="14"/>
    </row>
    <row r="28" customFormat="false" ht="15" hidden="false" customHeight="false" outlineLevel="0" collapsed="false">
      <c r="A28" s="14" t="s">
        <v>157</v>
      </c>
      <c r="B28" s="14"/>
      <c r="C28" s="14"/>
      <c r="D28" s="14"/>
      <c r="E28" s="14"/>
      <c r="F28" s="14"/>
    </row>
    <row r="30" customFormat="false" ht="17.15" hidden="false" customHeight="false" outlineLevel="0" collapsed="false">
      <c r="A30" s="40" t="s">
        <v>158</v>
      </c>
      <c r="B30" s="40"/>
      <c r="C30" s="40"/>
      <c r="D30" s="40"/>
      <c r="E30" s="40"/>
      <c r="F30" s="40"/>
    </row>
  </sheetData>
  <mergeCells count="14">
    <mergeCell ref="A1:F1"/>
    <mergeCell ref="A2:F2"/>
    <mergeCell ref="A15:B15"/>
    <mergeCell ref="E15:F15"/>
    <mergeCell ref="A18:F18"/>
    <mergeCell ref="B19:F19"/>
    <mergeCell ref="C20:F20"/>
    <mergeCell ref="C21:F21"/>
    <mergeCell ref="B22:F22"/>
    <mergeCell ref="A25:F25"/>
    <mergeCell ref="A26:F26"/>
    <mergeCell ref="A27:F27"/>
    <mergeCell ref="A28:F28"/>
    <mergeCell ref="A30:F30"/>
  </mergeCells>
  <hyperlinks>
    <hyperlink ref="A30" r:id="rId2" display="48 小时内用 TeepTrak 测量您的真实微停机 — 免费 POC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22"/>
    <col collapsed="false" customWidth="true" hidden="false" outlineLevel="0" max="3" min="3" style="0" width="25"/>
    <col collapsed="false" customWidth="true" hidden="false" outlineLevel="0" max="4" min="4" style="0" width="18"/>
  </cols>
  <sheetData>
    <row r="1" customFormat="false" ht="27.6" hidden="false" customHeight="false" outlineLevel="0" collapsed="false">
      <c r="A1" s="41" t="s">
        <v>159</v>
      </c>
      <c r="B1" s="41"/>
      <c r="C1" s="41"/>
      <c r="D1" s="41"/>
    </row>
    <row r="2" customFormat="false" ht="17.15" hidden="false" customHeight="false" outlineLevel="0" collapsed="false">
      <c r="A2" s="17" t="s">
        <v>160</v>
      </c>
      <c r="B2" s="17"/>
      <c r="C2" s="17"/>
      <c r="D2" s="17"/>
    </row>
    <row r="4" customFormat="false" ht="16.15" hidden="false" customHeight="false" outlineLevel="0" collapsed="false">
      <c r="A4" s="18" t="s">
        <v>161</v>
      </c>
      <c r="B4" s="18"/>
      <c r="C4" s="18"/>
      <c r="D4" s="18"/>
    </row>
    <row r="5" customFormat="false" ht="17.15" hidden="false" customHeight="false" outlineLevel="0" collapsed="false">
      <c r="A5" s="31" t="s">
        <v>162</v>
      </c>
      <c r="B5" s="83" t="n">
        <v>0.62</v>
      </c>
      <c r="C5" s="21" t="s">
        <v>163</v>
      </c>
      <c r="D5" s="21"/>
    </row>
    <row r="6" customFormat="false" ht="17.15" hidden="false" customHeight="false" outlineLevel="0" collapsed="false">
      <c r="A6" s="31" t="s">
        <v>164</v>
      </c>
      <c r="B6" s="84" t="n">
        <v>1400</v>
      </c>
      <c r="C6" s="21" t="s">
        <v>165</v>
      </c>
      <c r="D6" s="21"/>
    </row>
    <row r="7" customFormat="false" ht="15" hidden="false" customHeight="false" outlineLevel="0" collapsed="false">
      <c r="A7" s="31" t="s">
        <v>166</v>
      </c>
      <c r="B7" s="85" t="n">
        <v>4500</v>
      </c>
      <c r="C7" s="21" t="s">
        <v>167</v>
      </c>
      <c r="D7" s="21"/>
    </row>
    <row r="9" customFormat="false" ht="15" hidden="false" customHeight="false" outlineLevel="0" collapsed="false">
      <c r="A9" s="31" t="s">
        <v>168</v>
      </c>
      <c r="B9" s="86" t="n">
        <f aca="false">B5*B6*B7</f>
        <v>3906000</v>
      </c>
    </row>
    <row r="11" customFormat="false" ht="16.15" hidden="false" customHeight="false" outlineLevel="0" collapsed="false">
      <c r="A11" s="23" t="s">
        <v>169</v>
      </c>
      <c r="B11" s="23"/>
      <c r="C11" s="23"/>
      <c r="D11" s="23"/>
    </row>
    <row r="12" customFormat="false" ht="17.15" hidden="false" customHeight="false" outlineLevel="0" collapsed="false">
      <c r="A12" s="31" t="s">
        <v>170</v>
      </c>
      <c r="B12" s="83" t="n">
        <v>0.8</v>
      </c>
      <c r="C12" s="21" t="s">
        <v>171</v>
      </c>
      <c r="D12" s="21"/>
    </row>
    <row r="13" customFormat="false" ht="17.15" hidden="false" customHeight="false" outlineLevel="0" collapsed="false">
      <c r="A13" s="68" t="s">
        <v>172</v>
      </c>
      <c r="B13" s="87" t="n">
        <f aca="false">B12-B5</f>
        <v>0.18</v>
      </c>
      <c r="C13" s="37" t="s">
        <v>173</v>
      </c>
      <c r="D13" s="37"/>
    </row>
    <row r="14" customFormat="false" ht="15" hidden="false" customHeight="false" outlineLevel="0" collapsed="false">
      <c r="A14" s="31" t="s">
        <v>174</v>
      </c>
      <c r="B14" s="86" t="n">
        <f aca="false">B12*B6*B7</f>
        <v>5040000</v>
      </c>
    </row>
    <row r="16" customFormat="false" ht="39.75" hidden="false" customHeight="true" outlineLevel="0" collapsed="false">
      <c r="A16" s="88" t="s">
        <v>175</v>
      </c>
      <c r="B16" s="89" t="n">
        <f aca="false">B14-B9</f>
        <v>1134000</v>
      </c>
      <c r="C16" s="90" t="s">
        <v>176</v>
      </c>
      <c r="D16" s="90"/>
    </row>
    <row r="18" customFormat="false" ht="17.15" hidden="false" customHeight="false" outlineLevel="0" collapsed="false">
      <c r="A18" s="31" t="s">
        <v>177</v>
      </c>
      <c r="B18" s="91" t="n">
        <f aca="false">B16/(B13*100)</f>
        <v>63000</v>
      </c>
      <c r="C18" s="37" t="s">
        <v>178</v>
      </c>
      <c r="D18" s="37"/>
    </row>
    <row r="21" customFormat="false" ht="19.4" hidden="false" customHeight="false" outlineLevel="0" collapsed="false">
      <c r="A21" s="92" t="s">
        <v>179</v>
      </c>
      <c r="B21" s="92"/>
      <c r="C21" s="92"/>
      <c r="D21" s="92"/>
    </row>
    <row r="22" customFormat="false" ht="17.15" hidden="false" customHeight="false" outlineLevel="0" collapsed="false">
      <c r="A22" s="42" t="s">
        <v>180</v>
      </c>
      <c r="B22" s="42" t="s">
        <v>181</v>
      </c>
      <c r="C22" s="42" t="s">
        <v>182</v>
      </c>
      <c r="D22" s="42" t="s">
        <v>183</v>
      </c>
    </row>
    <row r="23" customFormat="false" ht="15" hidden="false" customHeight="false" outlineLevel="0" collapsed="false">
      <c r="A23" s="36" t="n">
        <v>0.7</v>
      </c>
      <c r="B23" s="93" t="n">
        <f aca="false">A23-$B$5</f>
        <v>0.08</v>
      </c>
      <c r="C23" s="91" t="n">
        <f aca="false">IF(A23&gt;$B$5,(A23-$B$5)*$B$6*$B$7,0)</f>
        <v>504000</v>
      </c>
      <c r="D23" s="94" t="s">
        <v>184</v>
      </c>
    </row>
    <row r="24" customFormat="false" ht="15" hidden="false" customHeight="false" outlineLevel="0" collapsed="false">
      <c r="A24" s="36" t="n">
        <v>0.75</v>
      </c>
      <c r="B24" s="93" t="n">
        <f aca="false">A24-$B$5</f>
        <v>0.13</v>
      </c>
      <c r="C24" s="91" t="n">
        <f aca="false">IF(A24&gt;$B$5,(A24-$B$5)*$B$6*$B$7,0)</f>
        <v>819000</v>
      </c>
      <c r="D24" s="94" t="s">
        <v>185</v>
      </c>
    </row>
    <row r="25" customFormat="false" ht="15" hidden="false" customHeight="false" outlineLevel="0" collapsed="false">
      <c r="A25" s="36" t="n">
        <v>0.8</v>
      </c>
      <c r="B25" s="93" t="n">
        <f aca="false">A25-$B$5</f>
        <v>0.18</v>
      </c>
      <c r="C25" s="91" t="n">
        <f aca="false">IF(A25&gt;$B$5,(A25-$B$5)*$B$6*$B$7,0)</f>
        <v>1134000</v>
      </c>
      <c r="D25" s="94" t="s">
        <v>186</v>
      </c>
    </row>
    <row r="26" customFormat="false" ht="15" hidden="false" customHeight="false" outlineLevel="0" collapsed="false">
      <c r="A26" s="36" t="n">
        <v>0.85</v>
      </c>
      <c r="B26" s="93" t="n">
        <f aca="false">A26-$B$5</f>
        <v>0.23</v>
      </c>
      <c r="C26" s="91" t="n">
        <f aca="false">IF(A26&gt;$B$5,(A26-$B$5)*$B$6*$B$7,0)</f>
        <v>1449000</v>
      </c>
      <c r="D26" s="94" t="s">
        <v>187</v>
      </c>
    </row>
    <row r="27" customFormat="false" ht="15" hidden="false" customHeight="false" outlineLevel="0" collapsed="false">
      <c r="A27" s="36" t="n">
        <v>0.9</v>
      </c>
      <c r="B27" s="93" t="n">
        <f aca="false">A27-$B$5</f>
        <v>0.28</v>
      </c>
      <c r="C27" s="91" t="n">
        <f aca="false">IF(A27&gt;$B$5,(A27-$B$5)*$B$6*$B$7,0)</f>
        <v>1764000</v>
      </c>
      <c r="D27" s="94" t="s">
        <v>188</v>
      </c>
    </row>
    <row r="30" customFormat="false" ht="20.1" hidden="false" customHeight="false" outlineLevel="0" collapsed="false">
      <c r="A30" s="23" t="s">
        <v>189</v>
      </c>
      <c r="B30" s="23"/>
      <c r="C30" s="23"/>
      <c r="D30" s="23"/>
    </row>
    <row r="31" customFormat="false" ht="15" hidden="false" customHeight="false" outlineLevel="0" collapsed="false">
      <c r="A31" s="14" t="s">
        <v>190</v>
      </c>
      <c r="B31" s="14"/>
      <c r="C31" s="14"/>
      <c r="D31" s="14"/>
    </row>
    <row r="32" customFormat="false" ht="15" hidden="false" customHeight="false" outlineLevel="0" collapsed="false">
      <c r="A32" s="39" t="s">
        <v>191</v>
      </c>
      <c r="B32" s="39"/>
      <c r="C32" s="39"/>
      <c r="D32" s="39"/>
    </row>
    <row r="33" customFormat="false" ht="14.9" hidden="false" customHeight="false" outlineLevel="0" collapsed="false">
      <c r="A33" s="40" t="s">
        <v>90</v>
      </c>
      <c r="B33" s="40"/>
      <c r="C33" s="40"/>
      <c r="D33" s="40"/>
    </row>
  </sheetData>
  <mergeCells count="16">
    <mergeCell ref="A1:D1"/>
    <mergeCell ref="A2:D2"/>
    <mergeCell ref="A4:D4"/>
    <mergeCell ref="C5:D5"/>
    <mergeCell ref="C6:D6"/>
    <mergeCell ref="C7:D7"/>
    <mergeCell ref="A11:D11"/>
    <mergeCell ref="C12:D12"/>
    <mergeCell ref="C13:D13"/>
    <mergeCell ref="C16:D16"/>
    <mergeCell ref="C18:D18"/>
    <mergeCell ref="A21:D21"/>
    <mergeCell ref="A30:D30"/>
    <mergeCell ref="A31:D31"/>
    <mergeCell ref="A32:D32"/>
    <mergeCell ref="A33:D33"/>
  </mergeCells>
  <hyperlinks>
    <hyperlink ref="A33" r:id="rId2" display="teeptrak.com/zh-hans/nous-contacter/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2026-04-18T12:44:58Z</dcterms:created>
  <dc:creator>openpyxl</dc:creator>
  <dc:description/>
  <dc:language>en-US</dc:language>
  <cp:lastModifiedBy/>
  <dcterms:modified xsi:type="dcterms:W3CDTF">2026-04-18T12:47:10Z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